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BILANCI DI PREVISIONE\BUDGET DI PREVISIONE 2022\documenti per portale Trasparenza sito Ateneo\"/>
    </mc:Choice>
  </mc:AlternateContent>
  <bookViews>
    <workbookView xWindow="0" yWindow="0" windowWidth="28800" windowHeight="11700" activeTab="1"/>
  </bookViews>
  <sheets>
    <sheet name="BUDGET ECONOMICO 2022" sheetId="1" r:id="rId1"/>
    <sheet name="BUDGET DEGLI INVESTIMENTI 202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2" l="1"/>
  <c r="D19" i="2"/>
  <c r="B19" i="2"/>
  <c r="C18" i="2"/>
  <c r="C17" i="2"/>
  <c r="C16" i="2"/>
  <c r="C15" i="2"/>
  <c r="C14" i="2"/>
  <c r="C13" i="2"/>
  <c r="C19" i="2" s="1"/>
  <c r="E10" i="2"/>
  <c r="E21" i="2" s="1"/>
  <c r="D10" i="2"/>
  <c r="D21" i="2" s="1"/>
  <c r="B10" i="2"/>
  <c r="B21" i="2" s="1"/>
  <c r="C8" i="2"/>
  <c r="C7" i="2"/>
  <c r="C10" i="2" s="1"/>
  <c r="C21" i="2" s="1"/>
  <c r="C74" i="1"/>
  <c r="C70" i="1"/>
  <c r="C66" i="1"/>
  <c r="C57" i="1"/>
  <c r="C39" i="1"/>
  <c r="C51" i="1" s="1"/>
  <c r="C35" i="1"/>
  <c r="C37" i="1" s="1"/>
  <c r="C23" i="1"/>
  <c r="C17" i="1"/>
  <c r="C8" i="1"/>
  <c r="C26" i="1" s="1"/>
  <c r="C60" i="1" l="1"/>
  <c r="C61" i="1" s="1"/>
  <c r="C76" i="1" s="1"/>
  <c r="C78" i="1" s="1"/>
</calcChain>
</file>

<file path=xl/sharedStrings.xml><?xml version="1.0" encoding="utf-8"?>
<sst xmlns="http://schemas.openxmlformats.org/spreadsheetml/2006/main" count="107" uniqueCount="103">
  <si>
    <t/>
  </si>
  <si>
    <t>2022</t>
  </si>
  <si>
    <t xml:space="preserve"> A) PROVENTI OPERATIVI</t>
  </si>
  <si>
    <t xml:space="preserve">     I. PROVENTI PROPRI</t>
  </si>
  <si>
    <t xml:space="preserve">         1) Proventi per la didattica</t>
  </si>
  <si>
    <t xml:space="preserve">         2) Proventi da Ricerche commissionate e trasferimento tecnologico</t>
  </si>
  <si>
    <t xml:space="preserve">         3) Proventi da Ricerche con finanziamenti competitivi</t>
  </si>
  <si>
    <t xml:space="preserve">    TOTALE I. PROVENTI PROPRI</t>
  </si>
  <si>
    <t xml:space="preserve">     II. CONTRIBUTI</t>
  </si>
  <si>
    <t xml:space="preserve">         1) Contributi Miur e altre Amministrazioni centrali</t>
  </si>
  <si>
    <t xml:space="preserve">         2) Contributi Regioni e Province autonome</t>
  </si>
  <si>
    <t xml:space="preserve">         3) Contributi altre Amministrazioni locali</t>
  </si>
  <si>
    <t xml:space="preserve">         4) Contributi Unione Europea e altri Organismi Internazionali</t>
  </si>
  <si>
    <t xml:space="preserve">         5) Contributi da Università</t>
  </si>
  <si>
    <t xml:space="preserve">         6) Contributi da altri (pubblici)</t>
  </si>
  <si>
    <t xml:space="preserve">         7) Contributi da altri (privati)</t>
  </si>
  <si>
    <t xml:space="preserve">    TOTALE II. CONTRIBUTI</t>
  </si>
  <si>
    <t xml:space="preserve">     III. PROVENTI PER ATTIVITA' ASSISTENZIALE</t>
  </si>
  <si>
    <t xml:space="preserve">     IV. PROVENTI PER GESTIONE DIRETTA INTERVENTI PER IL DIRITTO ALLO STUDIO</t>
  </si>
  <si>
    <t xml:space="preserve">     V. ALTRI PROVENTI E RICAVI DIVERSI</t>
  </si>
  <si>
    <t xml:space="preserve">         1) Utilizzo di riserve di Patrimonio Netto derivanti dalla contabilità finanziaria</t>
  </si>
  <si>
    <t xml:space="preserve">         2) Altri proventi e ricavi diversi</t>
  </si>
  <si>
    <t xml:space="preserve">    TOTALE V. ALTRI PROVENTI E RICAVI DIVERSI</t>
  </si>
  <si>
    <t xml:space="preserve">     VI. VARIAZIONE RIMANENZE</t>
  </si>
  <si>
    <t xml:space="preserve">     VII. INCREMENTO DELLE IMMOBILIZZAZIONI PER LAVORI INTERNI</t>
  </si>
  <si>
    <t xml:space="preserve"> TOTALE PROVENTI (A)</t>
  </si>
  <si>
    <t xml:space="preserve"> B) COSTI OPERATIVI</t>
  </si>
  <si>
    <t xml:space="preserve">     VIII. COSTI DEL PERSONALE</t>
  </si>
  <si>
    <t xml:space="preserve">         1) Costi del personale dedicato alla ricerca e alla didattica:</t>
  </si>
  <si>
    <t xml:space="preserve">             a) docenti / ricercatori</t>
  </si>
  <si>
    <t xml:space="preserve">             b) collaborazioni scientifiche (collaboratori, assegnisti, ecc)</t>
  </si>
  <si>
    <t xml:space="preserve">             c) docenti a contratto</t>
  </si>
  <si>
    <t xml:space="preserve">             d) esperti linguistici</t>
  </si>
  <si>
    <t xml:space="preserve">             e) altro personale dedicato alla didattica e alla ricerca</t>
  </si>
  <si>
    <t xml:space="preserve">        TOTALE 1) Costi del personale dedicato alla ricerca e alla didattica:</t>
  </si>
  <si>
    <t xml:space="preserve">         2) Costi del personale dirigente e tecnico amministrativo</t>
  </si>
  <si>
    <t xml:space="preserve">    TOTALE VIII. COSTI DEL PERSONALE</t>
  </si>
  <si>
    <t xml:space="preserve">     IX. COSTI DELLA GESTIONE CORRENTE</t>
  </si>
  <si>
    <t xml:space="preserve">         1) Costi per sostegno agli studenti</t>
  </si>
  <si>
    <t xml:space="preserve">         2) Costi per il diritto allo studio</t>
  </si>
  <si>
    <t xml:space="preserve">         3) Costi per la ricerca e l'attività editoriale</t>
  </si>
  <si>
    <t xml:space="preserve">         4) Trasferimenti a partner di progetti coordinati</t>
  </si>
  <si>
    <t xml:space="preserve">         5) Acquisto materiale consumo per laboratori</t>
  </si>
  <si>
    <t xml:space="preserve">         6) Variazione rimanenze di materiale di consumo per laboratori</t>
  </si>
  <si>
    <t xml:space="preserve">         7) Acquisto di libri, periodici e materiale bibliografico</t>
  </si>
  <si>
    <t xml:space="preserve">         8) Acquisto di servizi e collaborazioni tecnico gestionali</t>
  </si>
  <si>
    <t xml:space="preserve">         9) Acquisto altri materiali</t>
  </si>
  <si>
    <t xml:space="preserve">         10) Variazione delle rimanenze di materiali</t>
  </si>
  <si>
    <t xml:space="preserve">         11) Costi per godimento beni di terzi</t>
  </si>
  <si>
    <t xml:space="preserve">         12) Altri costi</t>
  </si>
  <si>
    <t xml:space="preserve">    TOTALE IX. COSTI DELLA GESTIONE CORRENTE</t>
  </si>
  <si>
    <t xml:space="preserve">     X. AMMORTAMENTI E SVALUTAZIONI</t>
  </si>
  <si>
    <t xml:space="preserve">         1) Ammortamenti immobilizzazioni immateriali</t>
  </si>
  <si>
    <t xml:space="preserve">         2) Ammortamenti immobilizzazioni materiali</t>
  </si>
  <si>
    <t xml:space="preserve">         3) Svalutazione immobilizzazioni</t>
  </si>
  <si>
    <t xml:space="preserve">         4) Svalutazioni dei crediti compresi nell'attivo circolante e nelle disponibilità liquide</t>
  </si>
  <si>
    <t xml:space="preserve">    TOTALE X. AMMORTAMENTI E SVALUTAZIONI</t>
  </si>
  <si>
    <t xml:space="preserve">     XI. ACCANTONAMENTI PER RISCHI E ONERI</t>
  </si>
  <si>
    <t xml:space="preserve">     XII. ONERI DIVERSI DI GESTIONE</t>
  </si>
  <si>
    <t xml:space="preserve"> TOTALE COSTI (B)</t>
  </si>
  <si>
    <t xml:space="preserve"> DIFFERENZA TRA PROVENTI E COSTI OPERATIVI (A - B)</t>
  </si>
  <si>
    <t xml:space="preserve"> C) PROVENTI E ONERI FINANZIARI</t>
  </si>
  <si>
    <t xml:space="preserve">     1) Proventi finanziari</t>
  </si>
  <si>
    <t xml:space="preserve">     2) Interessi ed altri oneri finanziari</t>
  </si>
  <si>
    <t xml:space="preserve">     3) Utili e perdite su cambi</t>
  </si>
  <si>
    <t xml:space="preserve"> TOTALE PROVENTI E ONERI FINANZIARI (C)</t>
  </si>
  <si>
    <t xml:space="preserve"> D) RETTIFICHE DI VALORE DI ATTIVITA' FINANZIARIE</t>
  </si>
  <si>
    <t xml:space="preserve">     1) Rivalutazioni</t>
  </si>
  <si>
    <t xml:space="preserve">     2) Svalutazioni </t>
  </si>
  <si>
    <t xml:space="preserve"> TOTALE RETTIFICHE DI VALORE DI ATTIVITA' FINANZIARIE (D)</t>
  </si>
  <si>
    <t xml:space="preserve"> E) PROVENTI E ONERI STRAORDINARI</t>
  </si>
  <si>
    <t xml:space="preserve">     1) Proventi</t>
  </si>
  <si>
    <t xml:space="preserve">     2) Oneri</t>
  </si>
  <si>
    <t>PROVENTI E ONERI STRAORDINARI (E)</t>
  </si>
  <si>
    <t>F) IMPOSTE SUL REDDITO DELL'ESERCIZIO CORRENTI, DIFFERITE, ANTICIPATE</t>
  </si>
  <si>
    <t>RISULTATO ECONOMICO PRESUNTO</t>
  </si>
  <si>
    <t xml:space="preserve"> UTILIZZO DI RISERVE DI PATRIMONIO NETTO DERIVANTI DALLA CONTABILITA' ECONOMICO PATRIMONIALE</t>
  </si>
  <si>
    <t xml:space="preserve"> RISULTATO A PAREGGIO</t>
  </si>
  <si>
    <t>A) INVESTIMENTI/IMPIEGHI</t>
  </si>
  <si>
    <t>B) FONTI DI FINANZIAMENTO</t>
  </si>
  <si>
    <t>VOCI</t>
  </si>
  <si>
    <t>IMPORTO INVESTIMENTO</t>
  </si>
  <si>
    <t>I) CONTRIBUTI DA TERZI FINALIZZATI IN CONTO CAPITALE E/O CONTO IMPIANTI</t>
  </si>
  <si>
    <t>II) RISORSE DA INDEBITAMENTO</t>
  </si>
  <si>
    <t>III) RISORSE PROPRIE</t>
  </si>
  <si>
    <t>I) IMMOBILIZZAZIONI IMMATERIALI</t>
  </si>
  <si>
    <t>1) COSTI D'IMPIANTO, DI AMPLIAMENTO E DI SVILUPPO</t>
  </si>
  <si>
    <t>2) DIRITTI DI BREVETTO E DIRITTI DI UTILIZZAZIONE DELLE OPERE DI  INGEGNO</t>
  </si>
  <si>
    <t>3) CONCESSIONI, LICENZE, MARCHI E DIRITTI SIMILI</t>
  </si>
  <si>
    <t>4) IMMOBILIZZAZIONI IN CORSO E ACCONTI</t>
  </si>
  <si>
    <t>5) ALTRE IMMOBILIZZAZIONI IMMATERIALI</t>
  </si>
  <si>
    <t>TOTALE IMMOBILIZZAZIONI IMMATERIALI</t>
  </si>
  <si>
    <t>II) IMMOBILIZZAZIONI MATERIALI</t>
  </si>
  <si>
    <t>1) TERRENI E FABBRICATI</t>
  </si>
  <si>
    <t>2) IMPIANTI E ATTREZZATURE</t>
  </si>
  <si>
    <t>3) ATTREZZATURE SCIENTIFICHE</t>
  </si>
  <si>
    <t>4) PATRIMONIO LIBRARIO, OPERE D'ARTE, D'ANTIQUARIATO E MUSEALI</t>
  </si>
  <si>
    <t>5) MOBILI E ARREDI</t>
  </si>
  <si>
    <t>6) IMMOBILIZZAZIONI IN CORSO E ACCONTI</t>
  </si>
  <si>
    <t>7) ALTRE IMMOBILIZZAZIONI MATERIALI</t>
  </si>
  <si>
    <t>TOTALE IMMOBILIZZAZIONI MATERIALI</t>
  </si>
  <si>
    <t>III) IMMOBILIZZAZIONI FINANZIARIE</t>
  </si>
  <si>
    <t>TOTALE GENERALE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</si>
</sst>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Garamond"/>
      <family val="1"/>
    </font>
    <font>
      <sz val="10"/>
      <color indexed="72"/>
      <name val="Garamond"/>
      <family val="1"/>
    </font>
    <font>
      <b/>
      <sz val="10"/>
      <color indexed="72"/>
      <name val="Garamond"/>
      <family val="1"/>
    </font>
    <font>
      <sz val="11"/>
      <name val="Garamond"/>
      <family val="1"/>
    </font>
    <font>
      <sz val="12"/>
      <name val="Garamond"/>
      <family val="1"/>
    </font>
    <font>
      <b/>
      <sz val="12"/>
      <name val="Garamond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NumberFormat="1" applyFont="1" applyFill="1" applyBorder="1" applyAlignment="1"/>
    <xf numFmtId="49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4" fontId="3" fillId="0" borderId="1" xfId="1" applyNumberFormat="1" applyFont="1" applyFill="1" applyBorder="1" applyAlignment="1" applyProtection="1">
      <alignment horizontal="righ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4" fontId="2" fillId="0" borderId="1" xfId="1" applyNumberFormat="1" applyFont="1" applyFill="1" applyBorder="1" applyAlignment="1" applyProtection="1">
      <alignment horizontal="righ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4" fontId="4" fillId="0" borderId="1" xfId="1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Border="1" applyAlignment="1"/>
    <xf numFmtId="4" fontId="5" fillId="0" borderId="0" xfId="1" applyNumberFormat="1" applyFont="1" applyFill="1" applyBorder="1" applyAlignment="1"/>
    <xf numFmtId="0" fontId="6" fillId="0" borderId="0" xfId="0" applyNumberFormat="1" applyFont="1" applyFill="1" applyBorder="1" applyAlignment="1"/>
    <xf numFmtId="0" fontId="7" fillId="0" borderId="2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/>
    <xf numFmtId="164" fontId="6" fillId="0" borderId="5" xfId="0" applyNumberFormat="1" applyFont="1" applyFill="1" applyBorder="1" applyAlignment="1"/>
    <xf numFmtId="164" fontId="6" fillId="0" borderId="6" xfId="0" applyNumberFormat="1" applyFont="1" applyFill="1" applyBorder="1" applyAlignment="1"/>
    <xf numFmtId="0" fontId="6" fillId="0" borderId="6" xfId="0" applyNumberFormat="1" applyFont="1" applyFill="1" applyBorder="1" applyAlignment="1"/>
    <xf numFmtId="0" fontId="6" fillId="0" borderId="6" xfId="0" applyNumberFormat="1" applyFont="1" applyFill="1" applyBorder="1" applyAlignment="1">
      <alignment vertical="center" wrapText="1"/>
    </xf>
    <xf numFmtId="0" fontId="7" fillId="0" borderId="6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/>
    <xf numFmtId="164" fontId="7" fillId="0" borderId="6" xfId="0" applyNumberFormat="1" applyFont="1" applyFill="1" applyBorder="1" applyAlignment="1"/>
    <xf numFmtId="0" fontId="7" fillId="0" borderId="6" xfId="0" applyNumberFormat="1" applyFont="1" applyFill="1" applyBorder="1" applyAlignment="1"/>
    <xf numFmtId="0" fontId="6" fillId="0" borderId="6" xfId="0" applyNumberFormat="1" applyFont="1" applyFill="1" applyBorder="1" applyAlignment="1">
      <alignment wrapText="1"/>
    </xf>
    <xf numFmtId="0" fontId="7" fillId="0" borderId="7" xfId="0" applyNumberFormat="1" applyFont="1" applyFill="1" applyBorder="1" applyAlignment="1"/>
    <xf numFmtId="0" fontId="7" fillId="0" borderId="2" xfId="0" applyNumberFormat="1" applyFont="1" applyFill="1" applyBorder="1" applyAlignment="1">
      <alignment horizontal="left"/>
    </xf>
    <xf numFmtId="164" fontId="7" fillId="0" borderId="1" xfId="0" applyNumberFormat="1" applyFont="1" applyFill="1" applyBorder="1" applyAlignme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6"/>
  <sheetViews>
    <sheetView workbookViewId="0">
      <selection activeCell="A70" sqref="A70:XFD70"/>
    </sheetView>
  </sheetViews>
  <sheetFormatPr defaultRowHeight="15" x14ac:dyDescent="0.25"/>
  <cols>
    <col min="2" max="2" width="70.7109375" customWidth="1"/>
    <col min="3" max="3" width="23.7109375" customWidth="1"/>
  </cols>
  <sheetData>
    <row r="1" spans="1:3" x14ac:dyDescent="0.25">
      <c r="A1" s="1"/>
      <c r="B1" s="1"/>
      <c r="C1" s="1"/>
    </row>
    <row r="2" spans="1:3" x14ac:dyDescent="0.25">
      <c r="A2" s="1"/>
      <c r="B2" s="1" t="s">
        <v>0</v>
      </c>
      <c r="C2" s="2" t="s">
        <v>1</v>
      </c>
    </row>
    <row r="3" spans="1:3" x14ac:dyDescent="0.25">
      <c r="A3" s="1"/>
      <c r="B3" s="3" t="s">
        <v>2</v>
      </c>
      <c r="C3" s="4" t="s">
        <v>0</v>
      </c>
    </row>
    <row r="4" spans="1:3" x14ac:dyDescent="0.25">
      <c r="A4" s="1"/>
      <c r="B4" s="3" t="s">
        <v>3</v>
      </c>
      <c r="C4" s="4" t="s">
        <v>0</v>
      </c>
    </row>
    <row r="5" spans="1:3" x14ac:dyDescent="0.25">
      <c r="A5" s="1"/>
      <c r="B5" s="5" t="s">
        <v>4</v>
      </c>
      <c r="C5" s="4">
        <v>19722000</v>
      </c>
    </row>
    <row r="6" spans="1:3" ht="25.5" x14ac:dyDescent="0.25">
      <c r="A6" s="1"/>
      <c r="B6" s="5" t="s">
        <v>5</v>
      </c>
      <c r="C6" s="4">
        <v>180120</v>
      </c>
    </row>
    <row r="7" spans="1:3" x14ac:dyDescent="0.25">
      <c r="A7" s="1"/>
      <c r="B7" s="5" t="s">
        <v>6</v>
      </c>
      <c r="C7" s="4">
        <v>551671</v>
      </c>
    </row>
    <row r="8" spans="1:3" x14ac:dyDescent="0.25">
      <c r="A8" s="1"/>
      <c r="B8" s="3" t="s">
        <v>7</v>
      </c>
      <c r="C8" s="6">
        <f>SUM(C5:C7)</f>
        <v>20453791</v>
      </c>
    </row>
    <row r="9" spans="1:3" x14ac:dyDescent="0.25">
      <c r="A9" s="1"/>
      <c r="B9" s="3" t="s">
        <v>8</v>
      </c>
      <c r="C9" s="4" t="s">
        <v>0</v>
      </c>
    </row>
    <row r="10" spans="1:3" x14ac:dyDescent="0.25">
      <c r="A10" s="1"/>
      <c r="B10" s="5" t="s">
        <v>9</v>
      </c>
      <c r="C10" s="4">
        <v>70234485</v>
      </c>
    </row>
    <row r="11" spans="1:3" x14ac:dyDescent="0.25">
      <c r="A11" s="1"/>
      <c r="B11" s="5" t="s">
        <v>10</v>
      </c>
      <c r="C11" s="4">
        <v>866000</v>
      </c>
    </row>
    <row r="12" spans="1:3" x14ac:dyDescent="0.25">
      <c r="A12" s="1"/>
      <c r="B12" s="5" t="s">
        <v>11</v>
      </c>
      <c r="C12" s="4">
        <v>0</v>
      </c>
    </row>
    <row r="13" spans="1:3" x14ac:dyDescent="0.25">
      <c r="A13" s="1"/>
      <c r="B13" s="5" t="s">
        <v>12</v>
      </c>
      <c r="C13" s="4">
        <v>562655</v>
      </c>
    </row>
    <row r="14" spans="1:3" x14ac:dyDescent="0.25">
      <c r="A14" s="1"/>
      <c r="B14" s="5" t="s">
        <v>13</v>
      </c>
      <c r="C14" s="4">
        <v>0</v>
      </c>
    </row>
    <row r="15" spans="1:3" x14ac:dyDescent="0.25">
      <c r="A15" s="1"/>
      <c r="B15" s="5" t="s">
        <v>14</v>
      </c>
      <c r="C15" s="4">
        <v>470429</v>
      </c>
    </row>
    <row r="16" spans="1:3" x14ac:dyDescent="0.25">
      <c r="A16" s="1"/>
      <c r="B16" s="5" t="s">
        <v>15</v>
      </c>
      <c r="C16" s="4">
        <v>421647</v>
      </c>
    </row>
    <row r="17" spans="1:3" x14ac:dyDescent="0.25">
      <c r="A17" s="1"/>
      <c r="B17" s="3" t="s">
        <v>16</v>
      </c>
      <c r="C17" s="6">
        <f>SUM(C10:C16)</f>
        <v>72555216</v>
      </c>
    </row>
    <row r="18" spans="1:3" x14ac:dyDescent="0.25">
      <c r="A18" s="1"/>
      <c r="B18" s="3" t="s">
        <v>17</v>
      </c>
      <c r="C18" s="6">
        <v>0</v>
      </c>
    </row>
    <row r="19" spans="1:3" ht="25.5" x14ac:dyDescent="0.25">
      <c r="A19" s="1"/>
      <c r="B19" s="3" t="s">
        <v>18</v>
      </c>
      <c r="C19" s="6">
        <v>1622004</v>
      </c>
    </row>
    <row r="20" spans="1:3" x14ac:dyDescent="0.25">
      <c r="A20" s="1"/>
      <c r="B20" s="3" t="s">
        <v>19</v>
      </c>
      <c r="C20" s="4" t="s">
        <v>0</v>
      </c>
    </row>
    <row r="21" spans="1:3" x14ac:dyDescent="0.25">
      <c r="A21" s="1"/>
      <c r="B21" s="5" t="s">
        <v>20</v>
      </c>
      <c r="C21" s="4">
        <v>0</v>
      </c>
    </row>
    <row r="22" spans="1:3" x14ac:dyDescent="0.25">
      <c r="A22" s="1"/>
      <c r="B22" s="5" t="s">
        <v>21</v>
      </c>
      <c r="C22" s="4">
        <v>1258092</v>
      </c>
    </row>
    <row r="23" spans="1:3" x14ac:dyDescent="0.25">
      <c r="A23" s="1"/>
      <c r="B23" s="3" t="s">
        <v>22</v>
      </c>
      <c r="C23" s="6">
        <f>SUM(C21:C22)</f>
        <v>1258092</v>
      </c>
    </row>
    <row r="24" spans="1:3" x14ac:dyDescent="0.25">
      <c r="A24" s="1"/>
      <c r="B24" s="3" t="s">
        <v>23</v>
      </c>
      <c r="C24" s="6">
        <v>0</v>
      </c>
    </row>
    <row r="25" spans="1:3" x14ac:dyDescent="0.25">
      <c r="A25" s="1"/>
      <c r="B25" s="3" t="s">
        <v>24</v>
      </c>
      <c r="C25" s="6">
        <v>0</v>
      </c>
    </row>
    <row r="26" spans="1:3" x14ac:dyDescent="0.25">
      <c r="A26" s="1"/>
      <c r="B26" s="3" t="s">
        <v>25</v>
      </c>
      <c r="C26" s="6">
        <f>C8+C17+C18+C19+C23+C24+C25</f>
        <v>95889103</v>
      </c>
    </row>
    <row r="27" spans="1:3" x14ac:dyDescent="0.25">
      <c r="A27" s="1"/>
      <c r="B27" s="3" t="s">
        <v>26</v>
      </c>
      <c r="C27" s="4"/>
    </row>
    <row r="28" spans="1:3" x14ac:dyDescent="0.25">
      <c r="A28" s="1"/>
      <c r="B28" s="3" t="s">
        <v>27</v>
      </c>
      <c r="C28" s="4"/>
    </row>
    <row r="29" spans="1:3" x14ac:dyDescent="0.25">
      <c r="A29" s="1"/>
      <c r="B29" s="5" t="s">
        <v>28</v>
      </c>
      <c r="C29" s="4"/>
    </row>
    <row r="30" spans="1:3" x14ac:dyDescent="0.25">
      <c r="A30" s="1"/>
      <c r="B30" s="5" t="s">
        <v>29</v>
      </c>
      <c r="C30" s="4">
        <v>33913760</v>
      </c>
    </row>
    <row r="31" spans="1:3" x14ac:dyDescent="0.25">
      <c r="A31" s="1"/>
      <c r="B31" s="5" t="s">
        <v>30</v>
      </c>
      <c r="C31" s="4">
        <v>465635</v>
      </c>
    </row>
    <row r="32" spans="1:3" x14ac:dyDescent="0.25">
      <c r="A32" s="1"/>
      <c r="B32" s="5" t="s">
        <v>31</v>
      </c>
      <c r="C32" s="4">
        <v>936000</v>
      </c>
    </row>
    <row r="33" spans="1:3" x14ac:dyDescent="0.25">
      <c r="A33" s="1"/>
      <c r="B33" s="5" t="s">
        <v>32</v>
      </c>
      <c r="C33" s="4">
        <v>0</v>
      </c>
    </row>
    <row r="34" spans="1:3" x14ac:dyDescent="0.25">
      <c r="A34" s="1"/>
      <c r="B34" s="5" t="s">
        <v>33</v>
      </c>
      <c r="C34" s="4">
        <v>427900</v>
      </c>
    </row>
    <row r="35" spans="1:3" x14ac:dyDescent="0.25">
      <c r="A35" s="1"/>
      <c r="B35" s="5" t="s">
        <v>34</v>
      </c>
      <c r="C35" s="4">
        <f>SUM(C30:C34)</f>
        <v>35743295</v>
      </c>
    </row>
    <row r="36" spans="1:3" x14ac:dyDescent="0.25">
      <c r="A36" s="1"/>
      <c r="B36" s="5" t="s">
        <v>35</v>
      </c>
      <c r="C36" s="4">
        <v>12637552</v>
      </c>
    </row>
    <row r="37" spans="1:3" x14ac:dyDescent="0.25">
      <c r="A37" s="1"/>
      <c r="B37" s="7" t="s">
        <v>36</v>
      </c>
      <c r="C37" s="8">
        <f>C35+C36</f>
        <v>48380847</v>
      </c>
    </row>
    <row r="38" spans="1:3" x14ac:dyDescent="0.25">
      <c r="A38" s="1"/>
      <c r="B38" s="3" t="s">
        <v>37</v>
      </c>
      <c r="C38" s="4"/>
    </row>
    <row r="39" spans="1:3" x14ac:dyDescent="0.25">
      <c r="A39" s="1"/>
      <c r="B39" s="5" t="s">
        <v>38</v>
      </c>
      <c r="C39" s="4">
        <f>24246249-1200000</f>
        <v>23046249</v>
      </c>
    </row>
    <row r="40" spans="1:3" x14ac:dyDescent="0.25">
      <c r="A40" s="1"/>
      <c r="B40" s="5" t="s">
        <v>39</v>
      </c>
      <c r="C40" s="4">
        <v>1741389</v>
      </c>
    </row>
    <row r="41" spans="1:3" x14ac:dyDescent="0.25">
      <c r="A41" s="1"/>
      <c r="B41" s="5" t="s">
        <v>40</v>
      </c>
      <c r="C41" s="4">
        <v>77931</v>
      </c>
    </row>
    <row r="42" spans="1:3" x14ac:dyDescent="0.25">
      <c r="A42" s="1"/>
      <c r="B42" s="5" t="s">
        <v>41</v>
      </c>
      <c r="C42" s="4">
        <v>512500</v>
      </c>
    </row>
    <row r="43" spans="1:3" x14ac:dyDescent="0.25">
      <c r="A43" s="1"/>
      <c r="B43" s="5" t="s">
        <v>42</v>
      </c>
      <c r="C43" s="4">
        <v>296982</v>
      </c>
    </row>
    <row r="44" spans="1:3" x14ac:dyDescent="0.25">
      <c r="A44" s="1"/>
      <c r="B44" s="5" t="s">
        <v>43</v>
      </c>
      <c r="C44" s="4">
        <v>0</v>
      </c>
    </row>
    <row r="45" spans="1:3" x14ac:dyDescent="0.25">
      <c r="A45" s="1"/>
      <c r="B45" s="5" t="s">
        <v>44</v>
      </c>
      <c r="C45" s="4">
        <v>555128</v>
      </c>
    </row>
    <row r="46" spans="1:3" x14ac:dyDescent="0.25">
      <c r="A46" s="1"/>
      <c r="B46" s="5" t="s">
        <v>45</v>
      </c>
      <c r="C46" s="4">
        <v>16296811</v>
      </c>
    </row>
    <row r="47" spans="1:3" x14ac:dyDescent="0.25">
      <c r="A47" s="1"/>
      <c r="B47" s="5" t="s">
        <v>46</v>
      </c>
      <c r="C47" s="4">
        <v>666223</v>
      </c>
    </row>
    <row r="48" spans="1:3" x14ac:dyDescent="0.25">
      <c r="A48" s="1"/>
      <c r="B48" s="5" t="s">
        <v>47</v>
      </c>
      <c r="C48" s="4">
        <v>0</v>
      </c>
    </row>
    <row r="49" spans="1:3" x14ac:dyDescent="0.25">
      <c r="A49" s="1"/>
      <c r="B49" s="5" t="s">
        <v>48</v>
      </c>
      <c r="C49" s="4">
        <v>242363</v>
      </c>
    </row>
    <row r="50" spans="1:3" x14ac:dyDescent="0.25">
      <c r="A50" s="1"/>
      <c r="B50" s="5" t="s">
        <v>49</v>
      </c>
      <c r="C50" s="4">
        <v>764890</v>
      </c>
    </row>
    <row r="51" spans="1:3" x14ac:dyDescent="0.25">
      <c r="A51" s="1"/>
      <c r="B51" s="3" t="s">
        <v>50</v>
      </c>
      <c r="C51" s="6">
        <f>SUM(C39:C50)</f>
        <v>44200466</v>
      </c>
    </row>
    <row r="52" spans="1:3" x14ac:dyDescent="0.25">
      <c r="A52" s="1"/>
      <c r="B52" s="3" t="s">
        <v>51</v>
      </c>
      <c r="C52" s="4"/>
    </row>
    <row r="53" spans="1:3" x14ac:dyDescent="0.25">
      <c r="A53" s="1"/>
      <c r="B53" s="5" t="s">
        <v>52</v>
      </c>
      <c r="C53" s="4">
        <v>136763</v>
      </c>
    </row>
    <row r="54" spans="1:3" x14ac:dyDescent="0.25">
      <c r="A54" s="1"/>
      <c r="B54" s="5" t="s">
        <v>53</v>
      </c>
      <c r="C54" s="4">
        <v>1229505</v>
      </c>
    </row>
    <row r="55" spans="1:3" x14ac:dyDescent="0.25">
      <c r="A55" s="1"/>
      <c r="B55" s="5" t="s">
        <v>54</v>
      </c>
      <c r="C55" s="4">
        <v>0</v>
      </c>
    </row>
    <row r="56" spans="1:3" x14ac:dyDescent="0.25">
      <c r="A56" s="1"/>
      <c r="B56" s="5" t="s">
        <v>55</v>
      </c>
      <c r="C56" s="4">
        <v>0</v>
      </c>
    </row>
    <row r="57" spans="1:3" x14ac:dyDescent="0.25">
      <c r="A57" s="1"/>
      <c r="B57" s="3" t="s">
        <v>56</v>
      </c>
      <c r="C57" s="6">
        <f>SUM(C53:C56)</f>
        <v>1366268</v>
      </c>
    </row>
    <row r="58" spans="1:3" x14ac:dyDescent="0.25">
      <c r="A58" s="1"/>
      <c r="B58" s="3" t="s">
        <v>57</v>
      </c>
      <c r="C58" s="6">
        <v>400000</v>
      </c>
    </row>
    <row r="59" spans="1:3" x14ac:dyDescent="0.25">
      <c r="A59" s="1"/>
      <c r="B59" s="3" t="s">
        <v>58</v>
      </c>
      <c r="C59" s="6">
        <v>790664</v>
      </c>
    </row>
    <row r="60" spans="1:3" x14ac:dyDescent="0.25">
      <c r="A60" s="1"/>
      <c r="B60" s="3" t="s">
        <v>59</v>
      </c>
      <c r="C60" s="6">
        <f>C37+C51+C57+C58+C59</f>
        <v>95138245</v>
      </c>
    </row>
    <row r="61" spans="1:3" x14ac:dyDescent="0.25">
      <c r="A61" s="1"/>
      <c r="B61" s="7" t="s">
        <v>60</v>
      </c>
      <c r="C61" s="6">
        <f>C26-C60</f>
        <v>750858</v>
      </c>
    </row>
    <row r="62" spans="1:3" x14ac:dyDescent="0.25">
      <c r="A62" s="1"/>
      <c r="B62" s="3" t="s">
        <v>61</v>
      </c>
      <c r="C62" s="4"/>
    </row>
    <row r="63" spans="1:3" x14ac:dyDescent="0.25">
      <c r="A63" s="1"/>
      <c r="B63" s="5" t="s">
        <v>62</v>
      </c>
      <c r="C63" s="4">
        <v>2388</v>
      </c>
    </row>
    <row r="64" spans="1:3" x14ac:dyDescent="0.25">
      <c r="A64" s="1"/>
      <c r="B64" s="5" t="s">
        <v>63</v>
      </c>
      <c r="C64" s="4">
        <v>-25700</v>
      </c>
    </row>
    <row r="65" spans="1:3" x14ac:dyDescent="0.25">
      <c r="A65" s="1"/>
      <c r="B65" s="5" t="s">
        <v>64</v>
      </c>
      <c r="C65" s="4">
        <v>0</v>
      </c>
    </row>
    <row r="66" spans="1:3" x14ac:dyDescent="0.25">
      <c r="A66" s="1"/>
      <c r="B66" s="7" t="s">
        <v>65</v>
      </c>
      <c r="C66" s="6">
        <f>SUM(C63:C65)</f>
        <v>-23312</v>
      </c>
    </row>
    <row r="67" spans="1:3" x14ac:dyDescent="0.25">
      <c r="A67" s="1"/>
      <c r="B67" s="3" t="s">
        <v>66</v>
      </c>
      <c r="C67" s="4"/>
    </row>
    <row r="68" spans="1:3" x14ac:dyDescent="0.25">
      <c r="A68" s="1"/>
      <c r="B68" s="5" t="s">
        <v>67</v>
      </c>
      <c r="C68" s="4">
        <v>0</v>
      </c>
    </row>
    <row r="69" spans="1:3" x14ac:dyDescent="0.25">
      <c r="A69" s="1"/>
      <c r="B69" s="5" t="s">
        <v>68</v>
      </c>
      <c r="C69" s="4">
        <v>0</v>
      </c>
    </row>
    <row r="70" spans="1:3" x14ac:dyDescent="0.25">
      <c r="A70" s="1"/>
      <c r="B70" s="7" t="s">
        <v>69</v>
      </c>
      <c r="C70" s="6">
        <f>SUM(C68:C69)</f>
        <v>0</v>
      </c>
    </row>
    <row r="71" spans="1:3" x14ac:dyDescent="0.25">
      <c r="A71" s="1"/>
      <c r="B71" s="3" t="s">
        <v>70</v>
      </c>
      <c r="C71" s="4"/>
    </row>
    <row r="72" spans="1:3" ht="25.5" x14ac:dyDescent="0.25">
      <c r="A72" s="1"/>
      <c r="B72" s="5" t="s">
        <v>71</v>
      </c>
      <c r="C72" s="4">
        <v>0</v>
      </c>
    </row>
    <row r="73" spans="1:3" x14ac:dyDescent="0.25">
      <c r="A73" s="1"/>
      <c r="B73" s="5" t="s">
        <v>72</v>
      </c>
      <c r="C73" s="4">
        <v>0</v>
      </c>
    </row>
    <row r="74" spans="1:3" x14ac:dyDescent="0.25">
      <c r="A74" s="1"/>
      <c r="B74" s="7" t="s">
        <v>73</v>
      </c>
      <c r="C74" s="6">
        <f>SUM(C72:C73)</f>
        <v>0</v>
      </c>
    </row>
    <row r="75" spans="1:3" ht="25.5" x14ac:dyDescent="0.25">
      <c r="A75" s="1"/>
      <c r="B75" s="3" t="s">
        <v>74</v>
      </c>
      <c r="C75" s="6">
        <v>-3180833</v>
      </c>
    </row>
    <row r="76" spans="1:3" x14ac:dyDescent="0.25">
      <c r="A76" s="1"/>
      <c r="B76" s="7" t="s">
        <v>75</v>
      </c>
      <c r="C76" s="6">
        <f>C66+C75+C61</f>
        <v>-2453287</v>
      </c>
    </row>
    <row r="77" spans="1:3" ht="25.5" x14ac:dyDescent="0.25">
      <c r="A77" s="1"/>
      <c r="B77" s="3" t="s">
        <v>76</v>
      </c>
      <c r="C77" s="6">
        <v>2453287</v>
      </c>
    </row>
    <row r="78" spans="1:3" x14ac:dyDescent="0.25">
      <c r="A78" s="1"/>
      <c r="B78" s="3" t="s">
        <v>77</v>
      </c>
      <c r="C78" s="6">
        <f>C76+C77</f>
        <v>0</v>
      </c>
    </row>
    <row r="79" spans="1:3" x14ac:dyDescent="0.25">
      <c r="A79" s="1"/>
      <c r="B79" s="9"/>
      <c r="C79" s="10"/>
    </row>
    <row r="80" spans="1:3" x14ac:dyDescent="0.25">
      <c r="A80" s="1"/>
      <c r="B80" s="9"/>
      <c r="C80" s="10"/>
    </row>
    <row r="81" spans="1:3" x14ac:dyDescent="0.25">
      <c r="A81" s="1"/>
      <c r="B81" s="9"/>
      <c r="C81" s="10"/>
    </row>
    <row r="82" spans="1:3" x14ac:dyDescent="0.25">
      <c r="A82" s="1"/>
      <c r="B82" s="9"/>
      <c r="C82" s="10"/>
    </row>
    <row r="83" spans="1:3" x14ac:dyDescent="0.25">
      <c r="A83" s="1"/>
      <c r="B83" s="9"/>
      <c r="C83" s="10"/>
    </row>
    <row r="84" spans="1:3" x14ac:dyDescent="0.25">
      <c r="A84" s="1"/>
      <c r="B84" s="9"/>
      <c r="C84" s="10"/>
    </row>
    <row r="85" spans="1:3" x14ac:dyDescent="0.25">
      <c r="A85" s="1"/>
      <c r="B85" s="9"/>
      <c r="C85" s="10"/>
    </row>
    <row r="86" spans="1:3" x14ac:dyDescent="0.25">
      <c r="A86" s="1"/>
      <c r="B86" s="9"/>
      <c r="C86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I7" sqref="I7"/>
    </sheetView>
  </sheetViews>
  <sheetFormatPr defaultRowHeight="15" x14ac:dyDescent="0.25"/>
  <cols>
    <col min="1" max="1" width="65" customWidth="1"/>
    <col min="2" max="2" width="18.7109375" customWidth="1"/>
    <col min="3" max="3" width="22" customWidth="1"/>
    <col min="4" max="4" width="17.7109375" customWidth="1"/>
    <col min="5" max="5" width="26.85546875" customWidth="1"/>
  </cols>
  <sheetData>
    <row r="1" spans="1:5" ht="15.75" x14ac:dyDescent="0.25">
      <c r="A1" s="11"/>
      <c r="B1" s="11"/>
      <c r="C1" s="11"/>
      <c r="D1" s="11"/>
      <c r="E1" s="11"/>
    </row>
    <row r="2" spans="1:5" ht="15.75" x14ac:dyDescent="0.25">
      <c r="A2" s="12" t="s">
        <v>78</v>
      </c>
      <c r="B2" s="13"/>
      <c r="C2" s="14" t="s">
        <v>79</v>
      </c>
      <c r="D2" s="14"/>
      <c r="E2" s="14"/>
    </row>
    <row r="3" spans="1:5" ht="63.75" x14ac:dyDescent="0.25">
      <c r="A3" s="15" t="s">
        <v>80</v>
      </c>
      <c r="B3" s="16" t="s">
        <v>81</v>
      </c>
      <c r="C3" s="16" t="s">
        <v>82</v>
      </c>
      <c r="D3" s="16" t="s">
        <v>83</v>
      </c>
      <c r="E3" s="17" t="s">
        <v>84</v>
      </c>
    </row>
    <row r="4" spans="1:5" ht="15.75" x14ac:dyDescent="0.25">
      <c r="A4" s="18" t="s">
        <v>85</v>
      </c>
      <c r="B4" s="19"/>
      <c r="C4" s="20"/>
      <c r="D4" s="20"/>
      <c r="E4" s="19"/>
    </row>
    <row r="5" spans="1:5" ht="15.75" x14ac:dyDescent="0.25">
      <c r="A5" s="21" t="s">
        <v>86</v>
      </c>
      <c r="B5" s="19"/>
      <c r="C5" s="20"/>
      <c r="D5" s="20"/>
      <c r="E5" s="19"/>
    </row>
    <row r="6" spans="1:5" ht="31.5" x14ac:dyDescent="0.25">
      <c r="A6" s="22" t="s">
        <v>87</v>
      </c>
      <c r="B6" s="19"/>
      <c r="C6" s="20"/>
      <c r="D6" s="20"/>
      <c r="E6" s="19"/>
    </row>
    <row r="7" spans="1:5" ht="15.75" x14ac:dyDescent="0.25">
      <c r="A7" s="21" t="s">
        <v>88</v>
      </c>
      <c r="B7" s="19">
        <v>1221040</v>
      </c>
      <c r="C7" s="20">
        <f>B7-E7</f>
        <v>90402</v>
      </c>
      <c r="D7" s="20"/>
      <c r="E7" s="19">
        <v>1130638</v>
      </c>
    </row>
    <row r="8" spans="1:5" ht="15.75" x14ac:dyDescent="0.25">
      <c r="A8" s="21" t="s">
        <v>89</v>
      </c>
      <c r="B8" s="19">
        <v>2332344</v>
      </c>
      <c r="C8" s="20">
        <f>B8-E8</f>
        <v>500000</v>
      </c>
      <c r="D8" s="20">
        <v>0</v>
      </c>
      <c r="E8" s="19">
        <v>1832344</v>
      </c>
    </row>
    <row r="9" spans="1:5" ht="15.75" x14ac:dyDescent="0.25">
      <c r="A9" s="21" t="s">
        <v>90</v>
      </c>
      <c r="B9" s="19"/>
      <c r="C9" s="20"/>
      <c r="D9" s="20"/>
      <c r="E9" s="19"/>
    </row>
    <row r="10" spans="1:5" ht="15.75" x14ac:dyDescent="0.25">
      <c r="A10" s="23" t="s">
        <v>91</v>
      </c>
      <c r="B10" s="24">
        <f>SUM(B6:B9)</f>
        <v>3553384</v>
      </c>
      <c r="C10" s="25">
        <f>SUM(C4:C9)</f>
        <v>590402</v>
      </c>
      <c r="D10" s="25">
        <f>SUM(D4:D9)</f>
        <v>0</v>
      </c>
      <c r="E10" s="24">
        <f>SUM(E4:E9)</f>
        <v>2962982</v>
      </c>
    </row>
    <row r="11" spans="1:5" ht="15.75" x14ac:dyDescent="0.25">
      <c r="A11" s="26" t="s">
        <v>92</v>
      </c>
      <c r="B11" s="19"/>
      <c r="C11" s="20"/>
      <c r="D11" s="20"/>
      <c r="E11" s="19"/>
    </row>
    <row r="12" spans="1:5" ht="15.75" x14ac:dyDescent="0.25">
      <c r="A12" s="21" t="s">
        <v>93</v>
      </c>
      <c r="B12" s="19"/>
      <c r="C12" s="20"/>
      <c r="D12" s="20"/>
      <c r="E12" s="19"/>
    </row>
    <row r="13" spans="1:5" ht="15.75" x14ac:dyDescent="0.25">
      <c r="A13" s="21" t="s">
        <v>94</v>
      </c>
      <c r="B13" s="19">
        <v>1305827</v>
      </c>
      <c r="C13" s="20">
        <f t="shared" ref="C13:C18" si="0">B13-E13</f>
        <v>848250</v>
      </c>
      <c r="D13" s="20">
        <v>0</v>
      </c>
      <c r="E13" s="19">
        <v>457577</v>
      </c>
    </row>
    <row r="14" spans="1:5" ht="15.75" x14ac:dyDescent="0.25">
      <c r="A14" s="21" t="s">
        <v>95</v>
      </c>
      <c r="B14" s="19">
        <v>31000</v>
      </c>
      <c r="C14" s="20">
        <f t="shared" si="0"/>
        <v>16000</v>
      </c>
      <c r="D14" s="20">
        <v>0</v>
      </c>
      <c r="E14" s="19">
        <v>15000</v>
      </c>
    </row>
    <row r="15" spans="1:5" ht="31.5" x14ac:dyDescent="0.25">
      <c r="A15" s="27" t="s">
        <v>96</v>
      </c>
      <c r="B15" s="19">
        <v>1000</v>
      </c>
      <c r="C15" s="20">
        <f t="shared" si="0"/>
        <v>0</v>
      </c>
      <c r="D15" s="20">
        <v>0</v>
      </c>
      <c r="E15" s="19">
        <v>1000</v>
      </c>
    </row>
    <row r="16" spans="1:5" ht="15.75" x14ac:dyDescent="0.25">
      <c r="A16" s="21" t="s">
        <v>97</v>
      </c>
      <c r="B16" s="19">
        <v>50500</v>
      </c>
      <c r="C16" s="20">
        <f t="shared" si="0"/>
        <v>0</v>
      </c>
      <c r="D16" s="20">
        <v>0</v>
      </c>
      <c r="E16" s="19">
        <v>50500</v>
      </c>
    </row>
    <row r="17" spans="1:5" ht="15.75" x14ac:dyDescent="0.25">
      <c r="A17" s="21" t="s">
        <v>98</v>
      </c>
      <c r="B17" s="19">
        <v>1804330</v>
      </c>
      <c r="C17" s="20">
        <f t="shared" si="0"/>
        <v>0</v>
      </c>
      <c r="D17" s="20">
        <v>0</v>
      </c>
      <c r="E17" s="19">
        <v>1804330</v>
      </c>
    </row>
    <row r="18" spans="1:5" ht="15.75" x14ac:dyDescent="0.25">
      <c r="A18" s="21" t="s">
        <v>99</v>
      </c>
      <c r="B18" s="19">
        <v>6500</v>
      </c>
      <c r="C18" s="20">
        <f t="shared" si="0"/>
        <v>0</v>
      </c>
      <c r="D18" s="20">
        <v>0</v>
      </c>
      <c r="E18" s="19">
        <v>6500</v>
      </c>
    </row>
    <row r="19" spans="1:5" ht="15.75" x14ac:dyDescent="0.25">
      <c r="A19" s="23" t="s">
        <v>100</v>
      </c>
      <c r="B19" s="24">
        <f>SUM(B11:B18)</f>
        <v>3199157</v>
      </c>
      <c r="C19" s="25">
        <f>SUM(C11:C18)</f>
        <v>864250</v>
      </c>
      <c r="D19" s="25">
        <f>SUM(D11:D18)</f>
        <v>0</v>
      </c>
      <c r="E19" s="24">
        <f>SUM(E11:E18)</f>
        <v>2334907</v>
      </c>
    </row>
    <row r="20" spans="1:5" ht="15.75" x14ac:dyDescent="0.25">
      <c r="A20" s="28" t="s">
        <v>101</v>
      </c>
      <c r="B20" s="24">
        <v>0</v>
      </c>
      <c r="C20" s="25">
        <v>0</v>
      </c>
      <c r="D20" s="25">
        <v>0</v>
      </c>
      <c r="E20" s="24"/>
    </row>
    <row r="21" spans="1:5" ht="15.75" x14ac:dyDescent="0.25">
      <c r="A21" s="29" t="s">
        <v>102</v>
      </c>
      <c r="B21" s="30">
        <f>SUM(B10+B19+B20)</f>
        <v>6752541</v>
      </c>
      <c r="C21" s="30">
        <f>SUM(C10+C19+C20)</f>
        <v>1454652</v>
      </c>
      <c r="D21" s="30">
        <f>SUM(D10+D19+D20)</f>
        <v>0</v>
      </c>
      <c r="E21" s="30">
        <f>SUM(E10+E19+E20)</f>
        <v>5297889</v>
      </c>
    </row>
  </sheetData>
  <mergeCells count="2">
    <mergeCell ref="A2:B2"/>
    <mergeCell ref="C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BUDGET ECONOMICO 2022</vt:lpstr>
      <vt:lpstr>BUDGET DEGLI INVESTIMENTI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melania.bilardo</dc:creator>
  <cp:lastModifiedBy>melania.bilardo</cp:lastModifiedBy>
  <dcterms:created xsi:type="dcterms:W3CDTF">2022-02-07T11:41:04Z</dcterms:created>
  <dcterms:modified xsi:type="dcterms:W3CDTF">2022-02-07T11:50:03Z</dcterms:modified>
</cp:coreProperties>
</file>