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X:\AC SRV Finanza\CONTI CONSUNTIVI E CHIUSURE\CONSUNTIVO 2022\documenti per sito Insubria - Trasparenza - consuntivo 2022\"/>
    </mc:Choice>
  </mc:AlternateContent>
  <xr:revisionPtr revIDLastSave="0" documentId="13_ncr:1_{00955BA8-F9D3-4C22-B130-9676814D1838}" xr6:coauthVersionLast="36" xr6:coauthVersionMax="36" xr10:uidLastSave="{00000000-0000-0000-0000-000000000000}"/>
  <bookViews>
    <workbookView xWindow="0" yWindow="0" windowWidth="28800" windowHeight="11700" activeTab="1" xr2:uid="{00000000-000D-0000-FFFF-FFFF00000000}"/>
  </bookViews>
  <sheets>
    <sheet name="Conto Economico 2022" sheetId="3" r:id="rId1"/>
    <sheet name="Stato Patrimoniale 2022" sheetId="4" r:id="rId2"/>
  </sheets>
  <definedNames>
    <definedName name="_Toc2593541" localSheetId="1">'Stato Patrimoniale 2022'!$F$4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4" l="1"/>
  <c r="C84" i="4"/>
  <c r="D81" i="4"/>
  <c r="C81" i="4"/>
  <c r="D80" i="4"/>
  <c r="C80" i="4"/>
  <c r="D65" i="4"/>
  <c r="C65" i="4"/>
  <c r="D62" i="4"/>
  <c r="C62" i="4"/>
  <c r="D57" i="4"/>
  <c r="C57" i="4"/>
  <c r="D45" i="4"/>
  <c r="C45" i="4"/>
  <c r="D43" i="4"/>
  <c r="C43" i="4"/>
  <c r="C42" i="4"/>
  <c r="D41" i="4"/>
  <c r="C41" i="4"/>
  <c r="D37" i="4"/>
  <c r="C37" i="4"/>
  <c r="D35" i="4"/>
  <c r="D42" i="4" s="1"/>
  <c r="C35" i="4"/>
  <c r="D21" i="4"/>
  <c r="C21" i="4"/>
  <c r="D19" i="4"/>
  <c r="C19" i="4"/>
  <c r="D10" i="4"/>
  <c r="C10" i="4"/>
  <c r="C47" i="4" s="1"/>
  <c r="D71" i="3"/>
  <c r="C71" i="3"/>
  <c r="D63" i="3"/>
  <c r="C63" i="3"/>
  <c r="D54" i="3"/>
  <c r="C54" i="3"/>
  <c r="D48" i="3"/>
  <c r="C48" i="3"/>
  <c r="D32" i="3"/>
  <c r="D34" i="3" s="1"/>
  <c r="D57" i="3" s="1"/>
  <c r="C32" i="3"/>
  <c r="C34" i="3" s="1"/>
  <c r="D17" i="3"/>
  <c r="C17" i="3"/>
  <c r="D8" i="3"/>
  <c r="D23" i="3" s="1"/>
  <c r="C8" i="3"/>
  <c r="C22" i="4" l="1"/>
  <c r="C63" i="4"/>
  <c r="C86" i="4" s="1"/>
  <c r="D47" i="4"/>
  <c r="D63" i="4"/>
  <c r="D86" i="4" s="1"/>
  <c r="C23" i="3"/>
  <c r="C58" i="3" s="1"/>
  <c r="C57" i="3"/>
  <c r="D22" i="4"/>
  <c r="D72" i="3"/>
  <c r="D74" i="3" s="1"/>
  <c r="D58" i="3"/>
  <c r="C72" i="3" l="1"/>
  <c r="C74" i="3" s="1"/>
</calcChain>
</file>

<file path=xl/sharedStrings.xml><?xml version="1.0" encoding="utf-8"?>
<sst xmlns="http://schemas.openxmlformats.org/spreadsheetml/2006/main" count="174" uniqueCount="160">
  <si>
    <t/>
  </si>
  <si>
    <t>Saldo al 31/12/2021</t>
  </si>
  <si>
    <t xml:space="preserve"> A) PROVENTI OPERATIVI</t>
  </si>
  <si>
    <t xml:space="preserve">	 I. PROVENTI PROPRI</t>
  </si>
  <si>
    <t xml:space="preserve">		 1) Proventi per la didattica</t>
  </si>
  <si>
    <t xml:space="preserve">		 2) Proventi da Ricerche commissionate e trasferimento tecnologico</t>
  </si>
  <si>
    <t xml:space="preserve">		 3) Proventi da Ricerche con finanziamenti competitivi</t>
  </si>
  <si>
    <t xml:space="preserve">	TOTALE I. PROVENTI PROPRI</t>
  </si>
  <si>
    <t xml:space="preserve">	 II. CONTRIBUTI</t>
  </si>
  <si>
    <t>1) Contributi Miur e altre Amministrazioni centrali</t>
  </si>
  <si>
    <t>2) Contributi Regioni e Province autonome</t>
  </si>
  <si>
    <t>3) Contributi altre Amministrazioni locali</t>
  </si>
  <si>
    <t>4) Contributi da Unione Europea e da Resto del Mondo</t>
  </si>
  <si>
    <t>5) Contributi da Università</t>
  </si>
  <si>
    <t>6) Contributi da altri (pubblici)</t>
  </si>
  <si>
    <t>7) Contributi da altri (privati)</t>
  </si>
  <si>
    <t xml:space="preserve">	TOTALE II. CONTRIBUTI</t>
  </si>
  <si>
    <t xml:space="preserve">	 III. PROVENTI PER ATTIVITA' ASSISTENZIALE</t>
  </si>
  <si>
    <t xml:space="preserve">	 IV. PROVENTI PER GESTIONE DIRETTA INTERVENTI PER IL DIRITTO ALLO STUDIO</t>
  </si>
  <si>
    <t xml:space="preserve">	 V. ALTRI PROVENTI E RICAVI DIVERSI</t>
  </si>
  <si>
    <t xml:space="preserve">	 VI. VARIAZIONE RIMANENZE</t>
  </si>
  <si>
    <t xml:space="preserve">	 VII. INCREMENTO DELLE IMMOBILIZZAZIONI PER LAVORI INTERNI</t>
  </si>
  <si>
    <t xml:space="preserve"> TOTALE PROVENTI (A)</t>
  </si>
  <si>
    <t xml:space="preserve"> B) COSTI OPERATIVI</t>
  </si>
  <si>
    <t xml:space="preserve">	 VIII. COSTI DEL PERSONALE</t>
  </si>
  <si>
    <t xml:space="preserve">		 1) Costi del personale dedicato alla ricerca e alla didattica:</t>
  </si>
  <si>
    <t xml:space="preserve">			 a) docenti / ricercatori</t>
  </si>
  <si>
    <t xml:space="preserve">			 b) collaborazioni scientifiche (collaboratori, assegnisti, ecc)</t>
  </si>
  <si>
    <t xml:space="preserve">			 c) docenti a contratto</t>
  </si>
  <si>
    <t xml:space="preserve">			 d) esperti linguistici</t>
  </si>
  <si>
    <t xml:space="preserve">			 e) altro personale dedicato alla didattica e alla ricerca</t>
  </si>
  <si>
    <t xml:space="preserve">		TOTALE 1) Costi del personale dedicato alla ricerca e alla didattica:</t>
  </si>
  <si>
    <t xml:space="preserve">		 2) Costi del personale dirigente e tecnico amministrativo</t>
  </si>
  <si>
    <t xml:space="preserve">	TOTALE VIII. COSTI DEL PERSONALE</t>
  </si>
  <si>
    <t xml:space="preserve">	 IX. COSTI DELLA GESTIONE CORRENTE</t>
  </si>
  <si>
    <t xml:space="preserve">		 1) Costi per sostegno agli studenti</t>
  </si>
  <si>
    <t xml:space="preserve">		 2) Costi per il diritto allo studio</t>
  </si>
  <si>
    <t>3) Costi per la ricerca e l'attività editoriale</t>
  </si>
  <si>
    <t xml:space="preserve">		 4) Trasferimenti a partner di progetti coordinati</t>
  </si>
  <si>
    <t xml:space="preserve">		 5) Acquisto materiale consumo per laboratori</t>
  </si>
  <si>
    <t xml:space="preserve">		 6) Variazione rimanenze di materiale di consumo per laboratori</t>
  </si>
  <si>
    <t xml:space="preserve">		 7) Acquisto di libri, periodici e materiale bibliografico</t>
  </si>
  <si>
    <t xml:space="preserve">		 8) Acquisto di servizi e collaborazioni tecnico gestionali</t>
  </si>
  <si>
    <t xml:space="preserve">		 9) Acquisto altri materiali</t>
  </si>
  <si>
    <t xml:space="preserve">		 10) Variazione delle rimanenze di materiali</t>
  </si>
  <si>
    <t xml:space="preserve">		 11) Costi per godimento beni di terzi</t>
  </si>
  <si>
    <t xml:space="preserve">		 12) Altri costi</t>
  </si>
  <si>
    <t xml:space="preserve">	TOTALE IX. COSTI DELLA GESTIONE CORRENTE</t>
  </si>
  <si>
    <t xml:space="preserve">	 X. AMMORTAMENTI E SVALUTAZIONI</t>
  </si>
  <si>
    <t xml:space="preserve">		 1) Ammortamenti immobilizzazioni immateriali</t>
  </si>
  <si>
    <t xml:space="preserve">		 2) Ammortamenti immobilizzazioni materiali</t>
  </si>
  <si>
    <t xml:space="preserve">		 3) Svalutazione immobilizzazioni</t>
  </si>
  <si>
    <t>4) Svalutazione dei crediti compresi nell'attivo circolante e nelle disponibilità liquide</t>
  </si>
  <si>
    <t xml:space="preserve">	TOTALE X. AMMORTAMENTI E SVALUTAZIONI</t>
  </si>
  <si>
    <t xml:space="preserve">	 XI. ACCANTONAMENTI PER RISCHI E ONERI</t>
  </si>
  <si>
    <t xml:space="preserve">	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</si>
  <si>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</si>
  <si>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</si>
  <si>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</si>
  <si>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	 1) Proventi finanziari</t>
  </si>
  <si>
    <t xml:space="preserve">	 2) Interessi ed altri oneri finanziari</t>
  </si>
  <si>
    <t xml:space="preserve">	 3) Utili e perdite su cambi</t>
  </si>
  <si>
    <t xml:space="preserve"> TOTALE PROVENTI E ONERI FINANZIARI (C)</t>
  </si>
  <si>
    <t xml:space="preserve"> D) RETTIFICHE DI VALORE DI ATTIVITA' FINANZIARIE</t>
  </si>
  <si>
    <t xml:space="preserve">	 1) Rivalutazioni</t>
  </si>
  <si>
    <t xml:space="preserve">	 2) Svalutazioni</t>
  </si>
  <si>
    <t xml:space="preserve"> TOTALE RETTIFICHE DI VALORE DI ATTIVITA' FINANZIARIE (D)</t>
  </si>
  <si>
    <t xml:space="preserve"> E) PROVENTI E ONERI STRAORDINARI</t>
  </si>
  <si>
    <t xml:space="preserve">	 1) Proventi</t>
  </si>
  <si>
    <t xml:space="preserve">	 2) Oneri</t>
  </si>
  <si>
    <t xml:space="preserve"> PROVENTI E ONERI STRAORDINARI (E)</t>
  </si>
  <si>
    <t xml:space="preserve"> Risultato prima delle imposte (A - B + - C + - D + - E)</t>
  </si>
  <si>
    <t xml:space="preserve"> F) IMPOSTE SUL REDDITO DELL'ESERCIZIO CORRENTI, DIFFERITE, ANTICIPATE</t>
  </si>
  <si>
    <t xml:space="preserve"> RISULTATO DELL'ESERCIZIO (UTILE)</t>
  </si>
  <si>
    <t>ATTIVO</t>
  </si>
  <si>
    <t xml:space="preserve">	 A) IMMOBILIZZAZIONI</t>
  </si>
  <si>
    <t xml:space="preserve">		 I - IMMATERIALI:</t>
  </si>
  <si>
    <t xml:space="preserve">			 1) Costi di impianto, di ampliamento e di sviluppo</t>
  </si>
  <si>
    <t xml:space="preserve">			 2) Diritti di brevetto e diritti di utilizzazione delle opere di ingegno</t>
  </si>
  <si>
    <t xml:space="preserve">			 3) Concessioni, licenze, marchi e diritti simili</t>
  </si>
  <si>
    <t xml:space="preserve">			 4)  Immobilizzazioni in corso e acconti</t>
  </si>
  <si>
    <t xml:space="preserve">			 5) Altre immobilizzazioni immateriali</t>
  </si>
  <si>
    <t xml:space="preserve">		TOTALE  IMMOBILIZZAZIONI IMMATERIALI:</t>
  </si>
  <si>
    <t xml:space="preserve">		 II - MATERIALI:</t>
  </si>
  <si>
    <t xml:space="preserve">			 1) Terreni e fabbricati</t>
  </si>
  <si>
    <t xml:space="preserve">			 2) Impianti e attrezzature</t>
  </si>
  <si>
    <t xml:space="preserve">			 3) Attrezzature scientifiche</t>
  </si>
  <si>
    <t xml:space="preserve">			 4) Patrimonio librario, opere d'arte, d'antiquariato e museali</t>
  </si>
  <si>
    <t xml:space="preserve">			 5) Mobili e arredi</t>
  </si>
  <si>
    <t xml:space="preserve">			 6) Immobilizzazioni in corso e acconti</t>
  </si>
  <si>
    <t xml:space="preserve">			 7) Altre immobilizzazioni materiali</t>
  </si>
  <si>
    <t xml:space="preserve">		TOTALE  IMMOBILIZZAZIONI MATERIALI:</t>
  </si>
  <si>
    <t xml:space="preserve">		 III - FINANZIARIE:</t>
  </si>
  <si>
    <t>TOTALE IMMOBILIZZAZIONI FINANZIARIE</t>
  </si>
  <si>
    <t xml:space="preserve">	TOTALE A) IMMOBILIZZAZIONI</t>
  </si>
  <si>
    <t xml:space="preserve">	 B) Attivo circolante:</t>
  </si>
  <si>
    <t xml:space="preserve">		 I - Rimanenze:</t>
  </si>
  <si>
    <t xml:space="preserve">		 II - CREDITI (con separata indicazione, per ciascuna voce, degli importi esigibili entro l'esercizio successivo)</t>
  </si>
  <si>
    <t xml:space="preserve">			 1) Crediti verso MIUR e altre Amministrazioni centrali</t>
  </si>
  <si>
    <t xml:space="preserve">			 2) Crediti verso Regioni e Province Autonome</t>
  </si>
  <si>
    <t xml:space="preserve">			 3) Crediti verso altre Amministrazioni locali</t>
  </si>
  <si>
    <t>4) Crediti verso l'Unione Europea e altri organismi internazionali</t>
  </si>
  <si>
    <t>5) Crediti verso Università</t>
  </si>
  <si>
    <t xml:space="preserve">			 6) Crediti verso studenti per tasse e contributi</t>
  </si>
  <si>
    <t>7) Crediti verso società ed enti controllati</t>
  </si>
  <si>
    <t xml:space="preserve">			 8) Crediti verso altri (pubblici)</t>
  </si>
  <si>
    <t xml:space="preserve">			 9) Crediti verso altri (privati)</t>
  </si>
  <si>
    <t>TOTALE II - CREDITI</t>
  </si>
  <si>
    <t xml:space="preserve">		 III - ATTIVITA' FINANZIARIE</t>
  </si>
  <si>
    <t>TOTALE ATTIVITA' FINANZIARIE</t>
  </si>
  <si>
    <t xml:space="preserve">		 IV - DISPONIBILITA' LIQUIDE:</t>
  </si>
  <si>
    <t xml:space="preserve">			 1) Depositi bancari e postali</t>
  </si>
  <si>
    <t xml:space="preserve">			 2) Danaro e valori in cassa</t>
  </si>
  <si>
    <t xml:space="preserve">		TOTALE IV - DISPONIBILITA' LIQUIDE:</t>
  </si>
  <si>
    <t xml:space="preserve">	TOTALE B) Attivo circolante:</t>
  </si>
  <si>
    <t xml:space="preserve">	 C) RATEI E RISCONTI ATTIVI</t>
  </si>
  <si>
    <t xml:space="preserve">		 c1) Ratei e risconti attivi</t>
  </si>
  <si>
    <t>D) RATEI ATTIVI PER PROGETTI E RICERCHE IN CORSO</t>
  </si>
  <si>
    <t>d1) Ratei attivi per progetti e ricerche in corso</t>
  </si>
  <si>
    <t>TOTALE ATTIVO:</t>
  </si>
  <si>
    <t xml:space="preserve">	 Conti d'ordine dell'attivo</t>
  </si>
  <si>
    <t xml:space="preserve"> PASSIVO</t>
  </si>
  <si>
    <t xml:space="preserve">	 A) PATRIMONIO NETTO:</t>
  </si>
  <si>
    <t xml:space="preserve">		 I - FONDO DI DOTAZIONE DELL'ATENEO</t>
  </si>
  <si>
    <t xml:space="preserve">		 II - PATRIMONIO VINCOLATO</t>
  </si>
  <si>
    <t xml:space="preserve">			 1) Fondi vincolati destinati da terzi</t>
  </si>
  <si>
    <t xml:space="preserve">			 2) Fondi vincolati per decisione degli organi istituzionali</t>
  </si>
  <si>
    <t xml:space="preserve">			 3) Riserve vincolate (per progetti specifici, obblighi di legge, o altro)</t>
  </si>
  <si>
    <t xml:space="preserve">		TOTALE II - PATRIMONIO VINCOLATO</t>
  </si>
  <si>
    <t xml:space="preserve">		 III - PATRIMONIO NON VINCOLATO</t>
  </si>
  <si>
    <t>1) Risultato esercizio</t>
  </si>
  <si>
    <t>2) Risultati relativi ad esercizi precedenti</t>
  </si>
  <si>
    <t xml:space="preserve">			 3) Riserve statutarie</t>
  </si>
  <si>
    <t xml:space="preserve">		TOTALE III - PATRIMONIO NON VINCOLATO</t>
  </si>
  <si>
    <t xml:space="preserve">	TOTALE A) PATRIMONIO NETTO:</t>
  </si>
  <si>
    <t xml:space="preserve">	 B) FONDI PER RISCHI E ONERI</t>
  </si>
  <si>
    <t>TOTALE FONDI PER RISCHI ED ONERI (B)</t>
  </si>
  <si>
    <t xml:space="preserve">	 C) TRATTAMENTO DI FINE RAPPORTO DI LAVORO SUBORDINATO</t>
  </si>
  <si>
    <t xml:space="preserve">	 D) DEBITI (con separata indicazione, per ciascuna voce, degli importi esigibili oltre l'esercizio successivo)</t>
  </si>
  <si>
    <t xml:space="preserve">		 1) Mutui e Debiti verso banche</t>
  </si>
  <si>
    <t>2) Debiti verso MIUR e altre Amministrazioni centrali</t>
  </si>
  <si>
    <t>3) Debiti verso Regione e Province Autonome</t>
  </si>
  <si>
    <t>4) Debiti verso altre Amministrazioni locali</t>
  </si>
  <si>
    <t>5) Debiti verso l'Unione Europea e Resto del mondo</t>
  </si>
  <si>
    <t>6) Debiti verso Università</t>
  </si>
  <si>
    <t>7) Debiti verso studenti</t>
  </si>
  <si>
    <t xml:space="preserve">		 8) Acconti</t>
  </si>
  <si>
    <t>9) Debiti verso fornitori</t>
  </si>
  <si>
    <t>10) Debiti verso dipendenti</t>
  </si>
  <si>
    <t>11) Debiti verso società o enti controllati</t>
  </si>
  <si>
    <t>12) Altri debiti</t>
  </si>
  <si>
    <t>TOTALE DEBITI (D)</t>
  </si>
  <si>
    <t xml:space="preserve">	 E) RATEI E RISCONTI PASSIVI E CONTRIBUTI AGLI INVESTIMENTI</t>
  </si>
  <si>
    <t>e1) Contributi agli investimenti</t>
  </si>
  <si>
    <t>e2)  Ratei e risconti passivi</t>
  </si>
  <si>
    <t>F) RISCONTI PASSIVI PER PROGETTI E RICERCHE IN CORSO</t>
  </si>
  <si>
    <t>f1) Risconti passivi per progetti e ricerche finanziate o cofinanziate in corso</t>
  </si>
  <si>
    <t>TOTALE PASSIVO:</t>
  </si>
  <si>
    <t xml:space="preserve">	 Conti d'ordine del passivo</t>
  </si>
  <si>
    <t>Saldo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</si>
</sst>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>
    <font>
      <sz val="11"/>
      <color theme="1"/>
      <name val="Calibri"/>
      <family val="2"/>
      <scheme val="minor"/>
    </font>
    <font>
      <b/>
      <sz val="11"/>
      <color rgb="FF538135"/>
      <name val="Garamond"/>
      <family val="1"/>
    </font>
    <font>
      <b/>
      <sz val="10"/>
      <name val="Garamond"/>
      <family val="1"/>
    </font>
    <font>
      <sz val="10"/>
      <color indexed="72"/>
      <name val="Garamond"/>
      <family val="1"/>
    </font>
    <font>
      <b/>
      <sz val="10"/>
      <color indexed="72"/>
      <name val="Garamond"/>
      <family val="1"/>
    </font>
    <font>
      <b/>
      <sz val="11"/>
      <color theme="6" tint="-0.249977111117893"/>
      <name val="Garamond"/>
      <family val="1"/>
    </font>
    <font>
      <sz val="10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sz val="10"/>
      <color rgb="FF000000"/>
      <name val="Garamond"/>
      <family val="1"/>
    </font>
    <font>
      <sz val="10"/>
      <name val="Arial"/>
    </font>
    <font>
      <sz val="10"/>
      <name val="SansSerif"/>
    </font>
    <font>
      <b/>
      <sz val="10"/>
      <name val="Arial"/>
      <family val="2"/>
    </font>
    <font>
      <b/>
      <sz val="10"/>
      <color rgb="FF538135"/>
      <name val="Garamond"/>
      <family val="1"/>
    </font>
    <font>
      <b/>
      <sz val="14"/>
      <color rgb="FF538135"/>
      <name val="Calibri"/>
      <family val="2"/>
    </font>
    <font>
      <sz val="10"/>
      <color indexed="8"/>
      <name val="Garamond"/>
      <family val="1"/>
    </font>
    <font>
      <sz val="10"/>
      <name val="Arial"/>
      <family val="2"/>
    </font>
    <font>
      <b/>
      <sz val="9"/>
      <color rgb="FF000000"/>
      <name val="Garamond"/>
      <family val="1"/>
    </font>
    <font>
      <sz val="11"/>
      <name val="Garamond"/>
      <family val="1"/>
    </font>
    <font>
      <b/>
      <sz val="8"/>
      <name val="Garamond"/>
      <family val="1"/>
    </font>
    <font>
      <sz val="8"/>
      <color indexed="72"/>
      <name val="Garamond"/>
      <family val="1"/>
    </font>
    <font>
      <sz val="11"/>
      <color indexed="72"/>
      <name val="Garamond"/>
      <family val="1"/>
    </font>
    <font>
      <b/>
      <sz val="10"/>
      <color theme="6" tint="-0.24997711111789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ont="0" applyFill="0" applyBorder="0" applyAlignment="0" applyProtection="0"/>
    <xf numFmtId="164" fontId="10" fillId="0" borderId="0" applyNumberFormat="0" applyFont="0" applyFill="0" applyBorder="0" applyAlignment="0" applyProtection="0"/>
  </cellStyleXfs>
  <cellXfs count="77">
    <xf numFmtId="0" fontId="0" fillId="0" borderId="0" xfId="0"/>
    <xf numFmtId="0" fontId="11" fillId="0" borderId="0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>
      <alignment horizontal="left" vertical="center" indent="3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/>
    <xf numFmtId="0" fontId="1" fillId="0" borderId="4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5" xfId="1" applyNumberFormat="1" applyFont="1" applyFill="1" applyBorder="1" applyAlignment="1" applyProtection="1">
      <alignment horizontal="right" vertical="center" wrapText="1"/>
    </xf>
    <xf numFmtId="0" fontId="12" fillId="0" borderId="0" xfId="1" applyNumberFormat="1" applyFont="1" applyFill="1" applyBorder="1" applyAlignme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4" fontId="3" fillId="0" borderId="0" xfId="1" applyNumberFormat="1" applyFont="1" applyFill="1" applyBorder="1" applyAlignment="1" applyProtection="1">
      <alignment horizontal="right" vertical="center" wrapText="1"/>
    </xf>
    <xf numFmtId="4" fontId="3" fillId="0" borderId="5" xfId="1" applyNumberFormat="1" applyFont="1" applyFill="1" applyBorder="1" applyAlignment="1" applyProtection="1">
      <alignment horizontal="righ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4" fontId="2" fillId="0" borderId="0" xfId="1" applyNumberFormat="1" applyFont="1" applyFill="1" applyBorder="1" applyAlignment="1" applyProtection="1">
      <alignment horizontal="right" vertical="center" wrapText="1"/>
    </xf>
    <xf numFmtId="4" fontId="2" fillId="0" borderId="5" xfId="1" applyNumberFormat="1" applyFont="1" applyFill="1" applyBorder="1" applyAlignment="1" applyProtection="1">
      <alignment horizontal="right" vertical="center" wrapText="1"/>
    </xf>
    <xf numFmtId="0" fontId="3" fillId="0" borderId="4" xfId="1" applyNumberFormat="1" applyFont="1" applyFill="1" applyBorder="1" applyAlignment="1" applyProtection="1">
      <alignment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5" xfId="1" applyNumberFormat="1" applyFont="1" applyFill="1" applyBorder="1" applyAlignment="1" applyProtection="1">
      <alignment horizontal="right" vertical="center" wrapText="1"/>
    </xf>
    <xf numFmtId="0" fontId="6" fillId="0" borderId="4" xfId="1" applyNumberFormat="1" applyFont="1" applyFill="1" applyBorder="1" applyAlignment="1" applyProtection="1">
      <alignment horizontal="left" vertical="center" wrapText="1"/>
    </xf>
    <xf numFmtId="4" fontId="10" fillId="0" borderId="0" xfId="1" applyNumberFormat="1" applyFont="1" applyFill="1" applyBorder="1" applyAlignment="1"/>
    <xf numFmtId="0" fontId="7" fillId="2" borderId="4" xfId="1" applyNumberFormat="1" applyFont="1" applyFill="1" applyBorder="1" applyAlignment="1" applyProtection="1">
      <alignment horizontal="left" vertical="center" wrapText="1"/>
    </xf>
    <xf numFmtId="4" fontId="7" fillId="2" borderId="0" xfId="1" applyNumberFormat="1" applyFont="1" applyFill="1" applyBorder="1" applyAlignment="1" applyProtection="1">
      <alignment horizontal="right" vertical="center" wrapText="1"/>
    </xf>
    <xf numFmtId="4" fontId="7" fillId="2" borderId="5" xfId="1" applyNumberFormat="1" applyFont="1" applyFill="1" applyBorder="1" applyAlignment="1" applyProtection="1">
      <alignment horizontal="right" vertical="center" wrapText="1"/>
    </xf>
    <xf numFmtId="0" fontId="1" fillId="0" borderId="4" xfId="1" applyNumberFormat="1" applyFont="1" applyFill="1" applyBorder="1" applyAlignment="1">
      <alignment vertical="center" wrapText="1"/>
    </xf>
    <xf numFmtId="0" fontId="1" fillId="0" borderId="6" xfId="1" applyNumberFormat="1" applyFont="1" applyFill="1" applyBorder="1" applyAlignment="1">
      <alignment vertical="center" wrapText="1"/>
    </xf>
    <xf numFmtId="4" fontId="5" fillId="0" borderId="9" xfId="1" applyNumberFormat="1" applyFont="1" applyFill="1" applyBorder="1" applyAlignment="1" applyProtection="1">
      <alignment horizontal="right" vertical="center" wrapText="1"/>
    </xf>
    <xf numFmtId="4" fontId="5" fillId="0" borderId="7" xfId="1" applyNumberFormat="1" applyFont="1" applyFill="1" applyBorder="1" applyAlignment="1" applyProtection="1">
      <alignment horizontal="right" vertical="center" wrapText="1"/>
    </xf>
    <xf numFmtId="0" fontId="7" fillId="2" borderId="8" xfId="1" applyNumberFormat="1" applyFont="1" applyFill="1" applyBorder="1" applyAlignment="1" applyProtection="1">
      <alignment horizontal="left" vertical="center" wrapText="1"/>
    </xf>
    <xf numFmtId="4" fontId="7" fillId="2" borderId="9" xfId="1" applyNumberFormat="1" applyFont="1" applyFill="1" applyBorder="1" applyAlignment="1" applyProtection="1">
      <alignment horizontal="right" vertical="center" wrapText="1"/>
    </xf>
    <xf numFmtId="4" fontId="7" fillId="2" borderId="7" xfId="1" applyNumberFormat="1" applyFont="1" applyFill="1" applyBorder="1" applyAlignment="1" applyProtection="1">
      <alignment horizontal="right" vertical="center" wrapText="1"/>
    </xf>
    <xf numFmtId="0" fontId="6" fillId="0" borderId="0" xfId="1" applyNumberFormat="1" applyFont="1" applyFill="1" applyBorder="1" applyAlignment="1"/>
    <xf numFmtId="0" fontId="6" fillId="0" borderId="0" xfId="1" applyNumberFormat="1" applyFont="1" applyFill="1" applyBorder="1" applyAlignment="1">
      <alignment horizontal="right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14" fillId="0" borderId="0" xfId="1" applyNumberFormat="1" applyFont="1" applyFill="1" applyBorder="1" applyAlignment="1">
      <alignment horizontal="left" vertical="center" indent="3"/>
    </xf>
    <xf numFmtId="4" fontId="6" fillId="0" borderId="0" xfId="1" applyNumberFormat="1" applyFont="1" applyFill="1" applyBorder="1" applyAlignment="1" applyProtection="1">
      <alignment horizontal="right" vertical="center" wrapText="1"/>
    </xf>
    <xf numFmtId="4" fontId="6" fillId="0" borderId="5" xfId="1" applyNumberFormat="1" applyFont="1" applyFill="1" applyBorder="1" applyAlignment="1" applyProtection="1">
      <alignment horizontal="right" vertical="center" wrapText="1"/>
    </xf>
    <xf numFmtId="0" fontId="10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2" fillId="0" borderId="4" xfId="1" applyNumberFormat="1" applyFont="1" applyFill="1" applyBorder="1" applyAlignment="1" applyProtection="1">
      <alignment vertical="center" wrapText="1"/>
    </xf>
    <xf numFmtId="4" fontId="15" fillId="0" borderId="0" xfId="1" applyNumberFormat="1" applyFont="1" applyFill="1" applyAlignment="1" applyProtection="1">
      <alignment horizontal="right" vertical="center" wrapText="1"/>
    </xf>
    <xf numFmtId="4" fontId="15" fillId="0" borderId="5" xfId="1" applyNumberFormat="1" applyFont="1" applyFill="1" applyBorder="1" applyAlignment="1" applyProtection="1">
      <alignment horizontal="righ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" fontId="3" fillId="0" borderId="9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0" fontId="10" fillId="0" borderId="0" xfId="1" applyNumberFormat="1" applyFont="1" applyFill="1" applyBorder="1" applyAlignment="1">
      <alignment vertical="center"/>
    </xf>
    <xf numFmtId="0" fontId="15" fillId="0" borderId="0" xfId="1" applyFont="1" applyFill="1" applyAlignment="1" applyProtection="1">
      <alignment horizontal="right" vertical="center" wrapText="1"/>
    </xf>
    <xf numFmtId="0" fontId="15" fillId="0" borderId="5" xfId="1" applyFont="1" applyFill="1" applyBorder="1" applyAlignment="1" applyProtection="1">
      <alignment horizontal="right" vertical="center" wrapText="1"/>
    </xf>
    <xf numFmtId="0" fontId="16" fillId="0" borderId="0" xfId="1" applyNumberFormat="1" applyFont="1" applyFill="1" applyBorder="1" applyAlignment="1">
      <alignment vertical="center"/>
    </xf>
    <xf numFmtId="4" fontId="17" fillId="0" borderId="0" xfId="1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 applyProtection="1">
      <alignment horizontal="right" vertical="center" wrapText="1"/>
    </xf>
    <xf numFmtId="4" fontId="8" fillId="0" borderId="5" xfId="1" applyNumberFormat="1" applyFont="1" applyFill="1" applyBorder="1" applyAlignment="1" applyProtection="1">
      <alignment horizontal="right" vertical="center" wrapText="1"/>
    </xf>
    <xf numFmtId="0" fontId="16" fillId="0" borderId="0" xfId="1" applyNumberFormat="1" applyFont="1" applyFill="1" applyBorder="1" applyAlignment="1">
      <alignment vertical="center" wrapText="1"/>
    </xf>
    <xf numFmtId="4" fontId="17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vertical="center" wrapText="1"/>
    </xf>
    <xf numFmtId="0" fontId="18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20" fillId="0" borderId="0" xfId="1" applyNumberFormat="1" applyFont="1" applyFill="1" applyBorder="1" applyAlignment="1" applyProtection="1">
      <alignment horizontal="left" vertical="center" wrapText="1"/>
    </xf>
    <xf numFmtId="4" fontId="21" fillId="0" borderId="0" xfId="1" applyNumberFormat="1" applyFont="1" applyFill="1" applyBorder="1" applyAlignment="1" applyProtection="1">
      <alignment horizontal="right" vertical="center" wrapText="1"/>
    </xf>
    <xf numFmtId="4" fontId="18" fillId="0" borderId="0" xfId="1" applyNumberFormat="1" applyFont="1" applyFill="1" applyBorder="1" applyAlignment="1"/>
    <xf numFmtId="4" fontId="22" fillId="0" borderId="0" xfId="1" applyNumberFormat="1" applyFont="1" applyFill="1" applyBorder="1" applyAlignment="1" applyProtection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wrapText="1"/>
    </xf>
    <xf numFmtId="0" fontId="0" fillId="0" borderId="0" xfId="2" applyNumberFormat="1" applyFont="1" applyFill="1" applyBorder="1" applyAlignment="1"/>
    <xf numFmtId="4" fontId="9" fillId="0" borderId="9" xfId="1" applyNumberFormat="1" applyFont="1" applyFill="1" applyBorder="1" applyAlignment="1">
      <alignment vertical="center"/>
    </xf>
    <xf numFmtId="4" fontId="9" fillId="0" borderId="7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0" fontId="16" fillId="0" borderId="0" xfId="2" applyNumberFormat="1" applyFont="1" applyFill="1" applyBorder="1" applyAlignment="1"/>
  </cellXfs>
  <cellStyles count="3">
    <cellStyle name="Migliaia 2" xfId="2" xr:uid="{5973AA96-7BBF-4B40-822B-AB7B38091C52}"/>
    <cellStyle name="Normale" xfId="0" builtinId="0"/>
    <cellStyle name="Normale 2" xfId="1" xr:uid="{F6E08184-2E70-4A5A-B6A2-B97BE5F9F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C0FE-0D36-4DD0-BAC1-95C6A4E019C8}">
  <dimension ref="A2:I74"/>
  <sheetViews>
    <sheetView zoomScale="110" zoomScaleNormal="110" workbookViewId="0">
      <selection activeCell="F10" sqref="F10"/>
    </sheetView>
  </sheetViews>
  <sheetFormatPr defaultRowHeight="12.75"/>
  <cols>
    <col min="1" max="1" width="5" style="5" bestFit="1" customWidth="1"/>
    <col min="2" max="2" width="64.28515625" style="34" customWidth="1"/>
    <col min="3" max="4" width="18.85546875" style="35" customWidth="1"/>
    <col min="5" max="5" width="5" style="5" bestFit="1" customWidth="1"/>
    <col min="6" max="6" width="13.85546875" style="5" customWidth="1"/>
    <col min="7" max="7" width="9.140625" style="5"/>
    <col min="8" max="8" width="14.7109375" style="5" customWidth="1"/>
    <col min="9" max="255" width="9.140625" style="5"/>
    <col min="256" max="256" width="5.140625" style="5" customWidth="1"/>
    <col min="257" max="257" width="5" style="5" bestFit="1" customWidth="1"/>
    <col min="258" max="258" width="64.28515625" style="5" customWidth="1"/>
    <col min="259" max="260" width="18.85546875" style="5" customWidth="1"/>
    <col min="261" max="261" width="5" style="5" bestFit="1" customWidth="1"/>
    <col min="262" max="262" width="13.85546875" style="5" customWidth="1"/>
    <col min="263" max="263" width="9.140625" style="5"/>
    <col min="264" max="264" width="14.7109375" style="5" customWidth="1"/>
    <col min="265" max="511" width="9.140625" style="5"/>
    <col min="512" max="512" width="5.140625" style="5" customWidth="1"/>
    <col min="513" max="513" width="5" style="5" bestFit="1" customWidth="1"/>
    <col min="514" max="514" width="64.28515625" style="5" customWidth="1"/>
    <col min="515" max="516" width="18.85546875" style="5" customWidth="1"/>
    <col min="517" max="517" width="5" style="5" bestFit="1" customWidth="1"/>
    <col min="518" max="518" width="13.85546875" style="5" customWidth="1"/>
    <col min="519" max="519" width="9.140625" style="5"/>
    <col min="520" max="520" width="14.7109375" style="5" customWidth="1"/>
    <col min="521" max="767" width="9.140625" style="5"/>
    <col min="768" max="768" width="5.140625" style="5" customWidth="1"/>
    <col min="769" max="769" width="5" style="5" bestFit="1" customWidth="1"/>
    <col min="770" max="770" width="64.28515625" style="5" customWidth="1"/>
    <col min="771" max="772" width="18.85546875" style="5" customWidth="1"/>
    <col min="773" max="773" width="5" style="5" bestFit="1" customWidth="1"/>
    <col min="774" max="774" width="13.85546875" style="5" customWidth="1"/>
    <col min="775" max="775" width="9.140625" style="5"/>
    <col min="776" max="776" width="14.7109375" style="5" customWidth="1"/>
    <col min="777" max="1023" width="9.140625" style="5"/>
    <col min="1024" max="1024" width="5.140625" style="5" customWidth="1"/>
    <col min="1025" max="1025" width="5" style="5" bestFit="1" customWidth="1"/>
    <col min="1026" max="1026" width="64.28515625" style="5" customWidth="1"/>
    <col min="1027" max="1028" width="18.85546875" style="5" customWidth="1"/>
    <col min="1029" max="1029" width="5" style="5" bestFit="1" customWidth="1"/>
    <col min="1030" max="1030" width="13.85546875" style="5" customWidth="1"/>
    <col min="1031" max="1031" width="9.140625" style="5"/>
    <col min="1032" max="1032" width="14.7109375" style="5" customWidth="1"/>
    <col min="1033" max="1279" width="9.140625" style="5"/>
    <col min="1280" max="1280" width="5.140625" style="5" customWidth="1"/>
    <col min="1281" max="1281" width="5" style="5" bestFit="1" customWidth="1"/>
    <col min="1282" max="1282" width="64.28515625" style="5" customWidth="1"/>
    <col min="1283" max="1284" width="18.85546875" style="5" customWidth="1"/>
    <col min="1285" max="1285" width="5" style="5" bestFit="1" customWidth="1"/>
    <col min="1286" max="1286" width="13.85546875" style="5" customWidth="1"/>
    <col min="1287" max="1287" width="9.140625" style="5"/>
    <col min="1288" max="1288" width="14.7109375" style="5" customWidth="1"/>
    <col min="1289" max="1535" width="9.140625" style="5"/>
    <col min="1536" max="1536" width="5.140625" style="5" customWidth="1"/>
    <col min="1537" max="1537" width="5" style="5" bestFit="1" customWidth="1"/>
    <col min="1538" max="1538" width="64.28515625" style="5" customWidth="1"/>
    <col min="1539" max="1540" width="18.85546875" style="5" customWidth="1"/>
    <col min="1541" max="1541" width="5" style="5" bestFit="1" customWidth="1"/>
    <col min="1542" max="1542" width="13.85546875" style="5" customWidth="1"/>
    <col min="1543" max="1543" width="9.140625" style="5"/>
    <col min="1544" max="1544" width="14.7109375" style="5" customWidth="1"/>
    <col min="1545" max="1791" width="9.140625" style="5"/>
    <col min="1792" max="1792" width="5.140625" style="5" customWidth="1"/>
    <col min="1793" max="1793" width="5" style="5" bestFit="1" customWidth="1"/>
    <col min="1794" max="1794" width="64.28515625" style="5" customWidth="1"/>
    <col min="1795" max="1796" width="18.85546875" style="5" customWidth="1"/>
    <col min="1797" max="1797" width="5" style="5" bestFit="1" customWidth="1"/>
    <col min="1798" max="1798" width="13.85546875" style="5" customWidth="1"/>
    <col min="1799" max="1799" width="9.140625" style="5"/>
    <col min="1800" max="1800" width="14.7109375" style="5" customWidth="1"/>
    <col min="1801" max="2047" width="9.140625" style="5"/>
    <col min="2048" max="2048" width="5.140625" style="5" customWidth="1"/>
    <col min="2049" max="2049" width="5" style="5" bestFit="1" customWidth="1"/>
    <col min="2050" max="2050" width="64.28515625" style="5" customWidth="1"/>
    <col min="2051" max="2052" width="18.85546875" style="5" customWidth="1"/>
    <col min="2053" max="2053" width="5" style="5" bestFit="1" customWidth="1"/>
    <col min="2054" max="2054" width="13.85546875" style="5" customWidth="1"/>
    <col min="2055" max="2055" width="9.140625" style="5"/>
    <col min="2056" max="2056" width="14.7109375" style="5" customWidth="1"/>
    <col min="2057" max="2303" width="9.140625" style="5"/>
    <col min="2304" max="2304" width="5.140625" style="5" customWidth="1"/>
    <col min="2305" max="2305" width="5" style="5" bestFit="1" customWidth="1"/>
    <col min="2306" max="2306" width="64.28515625" style="5" customWidth="1"/>
    <col min="2307" max="2308" width="18.85546875" style="5" customWidth="1"/>
    <col min="2309" max="2309" width="5" style="5" bestFit="1" customWidth="1"/>
    <col min="2310" max="2310" width="13.85546875" style="5" customWidth="1"/>
    <col min="2311" max="2311" width="9.140625" style="5"/>
    <col min="2312" max="2312" width="14.7109375" style="5" customWidth="1"/>
    <col min="2313" max="2559" width="9.140625" style="5"/>
    <col min="2560" max="2560" width="5.140625" style="5" customWidth="1"/>
    <col min="2561" max="2561" width="5" style="5" bestFit="1" customWidth="1"/>
    <col min="2562" max="2562" width="64.28515625" style="5" customWidth="1"/>
    <col min="2563" max="2564" width="18.85546875" style="5" customWidth="1"/>
    <col min="2565" max="2565" width="5" style="5" bestFit="1" customWidth="1"/>
    <col min="2566" max="2566" width="13.85546875" style="5" customWidth="1"/>
    <col min="2567" max="2567" width="9.140625" style="5"/>
    <col min="2568" max="2568" width="14.7109375" style="5" customWidth="1"/>
    <col min="2569" max="2815" width="9.140625" style="5"/>
    <col min="2816" max="2816" width="5.140625" style="5" customWidth="1"/>
    <col min="2817" max="2817" width="5" style="5" bestFit="1" customWidth="1"/>
    <col min="2818" max="2818" width="64.28515625" style="5" customWidth="1"/>
    <col min="2819" max="2820" width="18.85546875" style="5" customWidth="1"/>
    <col min="2821" max="2821" width="5" style="5" bestFit="1" customWidth="1"/>
    <col min="2822" max="2822" width="13.85546875" style="5" customWidth="1"/>
    <col min="2823" max="2823" width="9.140625" style="5"/>
    <col min="2824" max="2824" width="14.7109375" style="5" customWidth="1"/>
    <col min="2825" max="3071" width="9.140625" style="5"/>
    <col min="3072" max="3072" width="5.140625" style="5" customWidth="1"/>
    <col min="3073" max="3073" width="5" style="5" bestFit="1" customWidth="1"/>
    <col min="3074" max="3074" width="64.28515625" style="5" customWidth="1"/>
    <col min="3075" max="3076" width="18.85546875" style="5" customWidth="1"/>
    <col min="3077" max="3077" width="5" style="5" bestFit="1" customWidth="1"/>
    <col min="3078" max="3078" width="13.85546875" style="5" customWidth="1"/>
    <col min="3079" max="3079" width="9.140625" style="5"/>
    <col min="3080" max="3080" width="14.7109375" style="5" customWidth="1"/>
    <col min="3081" max="3327" width="9.140625" style="5"/>
    <col min="3328" max="3328" width="5.140625" style="5" customWidth="1"/>
    <col min="3329" max="3329" width="5" style="5" bestFit="1" customWidth="1"/>
    <col min="3330" max="3330" width="64.28515625" style="5" customWidth="1"/>
    <col min="3331" max="3332" width="18.85546875" style="5" customWidth="1"/>
    <col min="3333" max="3333" width="5" style="5" bestFit="1" customWidth="1"/>
    <col min="3334" max="3334" width="13.85546875" style="5" customWidth="1"/>
    <col min="3335" max="3335" width="9.140625" style="5"/>
    <col min="3336" max="3336" width="14.7109375" style="5" customWidth="1"/>
    <col min="3337" max="3583" width="9.140625" style="5"/>
    <col min="3584" max="3584" width="5.140625" style="5" customWidth="1"/>
    <col min="3585" max="3585" width="5" style="5" bestFit="1" customWidth="1"/>
    <col min="3586" max="3586" width="64.28515625" style="5" customWidth="1"/>
    <col min="3587" max="3588" width="18.85546875" style="5" customWidth="1"/>
    <col min="3589" max="3589" width="5" style="5" bestFit="1" customWidth="1"/>
    <col min="3590" max="3590" width="13.85546875" style="5" customWidth="1"/>
    <col min="3591" max="3591" width="9.140625" style="5"/>
    <col min="3592" max="3592" width="14.7109375" style="5" customWidth="1"/>
    <col min="3593" max="3839" width="9.140625" style="5"/>
    <col min="3840" max="3840" width="5.140625" style="5" customWidth="1"/>
    <col min="3841" max="3841" width="5" style="5" bestFit="1" customWidth="1"/>
    <col min="3842" max="3842" width="64.28515625" style="5" customWidth="1"/>
    <col min="3843" max="3844" width="18.85546875" style="5" customWidth="1"/>
    <col min="3845" max="3845" width="5" style="5" bestFit="1" customWidth="1"/>
    <col min="3846" max="3846" width="13.85546875" style="5" customWidth="1"/>
    <col min="3847" max="3847" width="9.140625" style="5"/>
    <col min="3848" max="3848" width="14.7109375" style="5" customWidth="1"/>
    <col min="3849" max="4095" width="9.140625" style="5"/>
    <col min="4096" max="4096" width="5.140625" style="5" customWidth="1"/>
    <col min="4097" max="4097" width="5" style="5" bestFit="1" customWidth="1"/>
    <col min="4098" max="4098" width="64.28515625" style="5" customWidth="1"/>
    <col min="4099" max="4100" width="18.85546875" style="5" customWidth="1"/>
    <col min="4101" max="4101" width="5" style="5" bestFit="1" customWidth="1"/>
    <col min="4102" max="4102" width="13.85546875" style="5" customWidth="1"/>
    <col min="4103" max="4103" width="9.140625" style="5"/>
    <col min="4104" max="4104" width="14.7109375" style="5" customWidth="1"/>
    <col min="4105" max="4351" width="9.140625" style="5"/>
    <col min="4352" max="4352" width="5.140625" style="5" customWidth="1"/>
    <col min="4353" max="4353" width="5" style="5" bestFit="1" customWidth="1"/>
    <col min="4354" max="4354" width="64.28515625" style="5" customWidth="1"/>
    <col min="4355" max="4356" width="18.85546875" style="5" customWidth="1"/>
    <col min="4357" max="4357" width="5" style="5" bestFit="1" customWidth="1"/>
    <col min="4358" max="4358" width="13.85546875" style="5" customWidth="1"/>
    <col min="4359" max="4359" width="9.140625" style="5"/>
    <col min="4360" max="4360" width="14.7109375" style="5" customWidth="1"/>
    <col min="4361" max="4607" width="9.140625" style="5"/>
    <col min="4608" max="4608" width="5.140625" style="5" customWidth="1"/>
    <col min="4609" max="4609" width="5" style="5" bestFit="1" customWidth="1"/>
    <col min="4610" max="4610" width="64.28515625" style="5" customWidth="1"/>
    <col min="4611" max="4612" width="18.85546875" style="5" customWidth="1"/>
    <col min="4613" max="4613" width="5" style="5" bestFit="1" customWidth="1"/>
    <col min="4614" max="4614" width="13.85546875" style="5" customWidth="1"/>
    <col min="4615" max="4615" width="9.140625" style="5"/>
    <col min="4616" max="4616" width="14.7109375" style="5" customWidth="1"/>
    <col min="4617" max="4863" width="9.140625" style="5"/>
    <col min="4864" max="4864" width="5.140625" style="5" customWidth="1"/>
    <col min="4865" max="4865" width="5" style="5" bestFit="1" customWidth="1"/>
    <col min="4866" max="4866" width="64.28515625" style="5" customWidth="1"/>
    <col min="4867" max="4868" width="18.85546875" style="5" customWidth="1"/>
    <col min="4869" max="4869" width="5" style="5" bestFit="1" customWidth="1"/>
    <col min="4870" max="4870" width="13.85546875" style="5" customWidth="1"/>
    <col min="4871" max="4871" width="9.140625" style="5"/>
    <col min="4872" max="4872" width="14.7109375" style="5" customWidth="1"/>
    <col min="4873" max="5119" width="9.140625" style="5"/>
    <col min="5120" max="5120" width="5.140625" style="5" customWidth="1"/>
    <col min="5121" max="5121" width="5" style="5" bestFit="1" customWidth="1"/>
    <col min="5122" max="5122" width="64.28515625" style="5" customWidth="1"/>
    <col min="5123" max="5124" width="18.85546875" style="5" customWidth="1"/>
    <col min="5125" max="5125" width="5" style="5" bestFit="1" customWidth="1"/>
    <col min="5126" max="5126" width="13.85546875" style="5" customWidth="1"/>
    <col min="5127" max="5127" width="9.140625" style="5"/>
    <col min="5128" max="5128" width="14.7109375" style="5" customWidth="1"/>
    <col min="5129" max="5375" width="9.140625" style="5"/>
    <col min="5376" max="5376" width="5.140625" style="5" customWidth="1"/>
    <col min="5377" max="5377" width="5" style="5" bestFit="1" customWidth="1"/>
    <col min="5378" max="5378" width="64.28515625" style="5" customWidth="1"/>
    <col min="5379" max="5380" width="18.85546875" style="5" customWidth="1"/>
    <col min="5381" max="5381" width="5" style="5" bestFit="1" customWidth="1"/>
    <col min="5382" max="5382" width="13.85546875" style="5" customWidth="1"/>
    <col min="5383" max="5383" width="9.140625" style="5"/>
    <col min="5384" max="5384" width="14.7109375" style="5" customWidth="1"/>
    <col min="5385" max="5631" width="9.140625" style="5"/>
    <col min="5632" max="5632" width="5.140625" style="5" customWidth="1"/>
    <col min="5633" max="5633" width="5" style="5" bestFit="1" customWidth="1"/>
    <col min="5634" max="5634" width="64.28515625" style="5" customWidth="1"/>
    <col min="5635" max="5636" width="18.85546875" style="5" customWidth="1"/>
    <col min="5637" max="5637" width="5" style="5" bestFit="1" customWidth="1"/>
    <col min="5638" max="5638" width="13.85546875" style="5" customWidth="1"/>
    <col min="5639" max="5639" width="9.140625" style="5"/>
    <col min="5640" max="5640" width="14.7109375" style="5" customWidth="1"/>
    <col min="5641" max="5887" width="9.140625" style="5"/>
    <col min="5888" max="5888" width="5.140625" style="5" customWidth="1"/>
    <col min="5889" max="5889" width="5" style="5" bestFit="1" customWidth="1"/>
    <col min="5890" max="5890" width="64.28515625" style="5" customWidth="1"/>
    <col min="5891" max="5892" width="18.85546875" style="5" customWidth="1"/>
    <col min="5893" max="5893" width="5" style="5" bestFit="1" customWidth="1"/>
    <col min="5894" max="5894" width="13.85546875" style="5" customWidth="1"/>
    <col min="5895" max="5895" width="9.140625" style="5"/>
    <col min="5896" max="5896" width="14.7109375" style="5" customWidth="1"/>
    <col min="5897" max="6143" width="9.140625" style="5"/>
    <col min="6144" max="6144" width="5.140625" style="5" customWidth="1"/>
    <col min="6145" max="6145" width="5" style="5" bestFit="1" customWidth="1"/>
    <col min="6146" max="6146" width="64.28515625" style="5" customWidth="1"/>
    <col min="6147" max="6148" width="18.85546875" style="5" customWidth="1"/>
    <col min="6149" max="6149" width="5" style="5" bestFit="1" customWidth="1"/>
    <col min="6150" max="6150" width="13.85546875" style="5" customWidth="1"/>
    <col min="6151" max="6151" width="9.140625" style="5"/>
    <col min="6152" max="6152" width="14.7109375" style="5" customWidth="1"/>
    <col min="6153" max="6399" width="9.140625" style="5"/>
    <col min="6400" max="6400" width="5.140625" style="5" customWidth="1"/>
    <col min="6401" max="6401" width="5" style="5" bestFit="1" customWidth="1"/>
    <col min="6402" max="6402" width="64.28515625" style="5" customWidth="1"/>
    <col min="6403" max="6404" width="18.85546875" style="5" customWidth="1"/>
    <col min="6405" max="6405" width="5" style="5" bestFit="1" customWidth="1"/>
    <col min="6406" max="6406" width="13.85546875" style="5" customWidth="1"/>
    <col min="6407" max="6407" width="9.140625" style="5"/>
    <col min="6408" max="6408" width="14.7109375" style="5" customWidth="1"/>
    <col min="6409" max="6655" width="9.140625" style="5"/>
    <col min="6656" max="6656" width="5.140625" style="5" customWidth="1"/>
    <col min="6657" max="6657" width="5" style="5" bestFit="1" customWidth="1"/>
    <col min="6658" max="6658" width="64.28515625" style="5" customWidth="1"/>
    <col min="6659" max="6660" width="18.85546875" style="5" customWidth="1"/>
    <col min="6661" max="6661" width="5" style="5" bestFit="1" customWidth="1"/>
    <col min="6662" max="6662" width="13.85546875" style="5" customWidth="1"/>
    <col min="6663" max="6663" width="9.140625" style="5"/>
    <col min="6664" max="6664" width="14.7109375" style="5" customWidth="1"/>
    <col min="6665" max="6911" width="9.140625" style="5"/>
    <col min="6912" max="6912" width="5.140625" style="5" customWidth="1"/>
    <col min="6913" max="6913" width="5" style="5" bestFit="1" customWidth="1"/>
    <col min="6914" max="6914" width="64.28515625" style="5" customWidth="1"/>
    <col min="6915" max="6916" width="18.85546875" style="5" customWidth="1"/>
    <col min="6917" max="6917" width="5" style="5" bestFit="1" customWidth="1"/>
    <col min="6918" max="6918" width="13.85546875" style="5" customWidth="1"/>
    <col min="6919" max="6919" width="9.140625" style="5"/>
    <col min="6920" max="6920" width="14.7109375" style="5" customWidth="1"/>
    <col min="6921" max="7167" width="9.140625" style="5"/>
    <col min="7168" max="7168" width="5.140625" style="5" customWidth="1"/>
    <col min="7169" max="7169" width="5" style="5" bestFit="1" customWidth="1"/>
    <col min="7170" max="7170" width="64.28515625" style="5" customWidth="1"/>
    <col min="7171" max="7172" width="18.85546875" style="5" customWidth="1"/>
    <col min="7173" max="7173" width="5" style="5" bestFit="1" customWidth="1"/>
    <col min="7174" max="7174" width="13.85546875" style="5" customWidth="1"/>
    <col min="7175" max="7175" width="9.140625" style="5"/>
    <col min="7176" max="7176" width="14.7109375" style="5" customWidth="1"/>
    <col min="7177" max="7423" width="9.140625" style="5"/>
    <col min="7424" max="7424" width="5.140625" style="5" customWidth="1"/>
    <col min="7425" max="7425" width="5" style="5" bestFit="1" customWidth="1"/>
    <col min="7426" max="7426" width="64.28515625" style="5" customWidth="1"/>
    <col min="7427" max="7428" width="18.85546875" style="5" customWidth="1"/>
    <col min="7429" max="7429" width="5" style="5" bestFit="1" customWidth="1"/>
    <col min="7430" max="7430" width="13.85546875" style="5" customWidth="1"/>
    <col min="7431" max="7431" width="9.140625" style="5"/>
    <col min="7432" max="7432" width="14.7109375" style="5" customWidth="1"/>
    <col min="7433" max="7679" width="9.140625" style="5"/>
    <col min="7680" max="7680" width="5.140625" style="5" customWidth="1"/>
    <col min="7681" max="7681" width="5" style="5" bestFit="1" customWidth="1"/>
    <col min="7682" max="7682" width="64.28515625" style="5" customWidth="1"/>
    <col min="7683" max="7684" width="18.85546875" style="5" customWidth="1"/>
    <col min="7685" max="7685" width="5" style="5" bestFit="1" customWidth="1"/>
    <col min="7686" max="7686" width="13.85546875" style="5" customWidth="1"/>
    <col min="7687" max="7687" width="9.140625" style="5"/>
    <col min="7688" max="7688" width="14.7109375" style="5" customWidth="1"/>
    <col min="7689" max="7935" width="9.140625" style="5"/>
    <col min="7936" max="7936" width="5.140625" style="5" customWidth="1"/>
    <col min="7937" max="7937" width="5" style="5" bestFit="1" customWidth="1"/>
    <col min="7938" max="7938" width="64.28515625" style="5" customWidth="1"/>
    <col min="7939" max="7940" width="18.85546875" style="5" customWidth="1"/>
    <col min="7941" max="7941" width="5" style="5" bestFit="1" customWidth="1"/>
    <col min="7942" max="7942" width="13.85546875" style="5" customWidth="1"/>
    <col min="7943" max="7943" width="9.140625" style="5"/>
    <col min="7944" max="7944" width="14.7109375" style="5" customWidth="1"/>
    <col min="7945" max="8191" width="9.140625" style="5"/>
    <col min="8192" max="8192" width="5.140625" style="5" customWidth="1"/>
    <col min="8193" max="8193" width="5" style="5" bestFit="1" customWidth="1"/>
    <col min="8194" max="8194" width="64.28515625" style="5" customWidth="1"/>
    <col min="8195" max="8196" width="18.85546875" style="5" customWidth="1"/>
    <col min="8197" max="8197" width="5" style="5" bestFit="1" customWidth="1"/>
    <col min="8198" max="8198" width="13.85546875" style="5" customWidth="1"/>
    <col min="8199" max="8199" width="9.140625" style="5"/>
    <col min="8200" max="8200" width="14.7109375" style="5" customWidth="1"/>
    <col min="8201" max="8447" width="9.140625" style="5"/>
    <col min="8448" max="8448" width="5.140625" style="5" customWidth="1"/>
    <col min="8449" max="8449" width="5" style="5" bestFit="1" customWidth="1"/>
    <col min="8450" max="8450" width="64.28515625" style="5" customWidth="1"/>
    <col min="8451" max="8452" width="18.85546875" style="5" customWidth="1"/>
    <col min="8453" max="8453" width="5" style="5" bestFit="1" customWidth="1"/>
    <col min="8454" max="8454" width="13.85546875" style="5" customWidth="1"/>
    <col min="8455" max="8455" width="9.140625" style="5"/>
    <col min="8456" max="8456" width="14.7109375" style="5" customWidth="1"/>
    <col min="8457" max="8703" width="9.140625" style="5"/>
    <col min="8704" max="8704" width="5.140625" style="5" customWidth="1"/>
    <col min="8705" max="8705" width="5" style="5" bestFit="1" customWidth="1"/>
    <col min="8706" max="8706" width="64.28515625" style="5" customWidth="1"/>
    <col min="8707" max="8708" width="18.85546875" style="5" customWidth="1"/>
    <col min="8709" max="8709" width="5" style="5" bestFit="1" customWidth="1"/>
    <col min="8710" max="8710" width="13.85546875" style="5" customWidth="1"/>
    <col min="8711" max="8711" width="9.140625" style="5"/>
    <col min="8712" max="8712" width="14.7109375" style="5" customWidth="1"/>
    <col min="8713" max="8959" width="9.140625" style="5"/>
    <col min="8960" max="8960" width="5.140625" style="5" customWidth="1"/>
    <col min="8961" max="8961" width="5" style="5" bestFit="1" customWidth="1"/>
    <col min="8962" max="8962" width="64.28515625" style="5" customWidth="1"/>
    <col min="8963" max="8964" width="18.85546875" style="5" customWidth="1"/>
    <col min="8965" max="8965" width="5" style="5" bestFit="1" customWidth="1"/>
    <col min="8966" max="8966" width="13.85546875" style="5" customWidth="1"/>
    <col min="8967" max="8967" width="9.140625" style="5"/>
    <col min="8968" max="8968" width="14.7109375" style="5" customWidth="1"/>
    <col min="8969" max="9215" width="9.140625" style="5"/>
    <col min="9216" max="9216" width="5.140625" style="5" customWidth="1"/>
    <col min="9217" max="9217" width="5" style="5" bestFit="1" customWidth="1"/>
    <col min="9218" max="9218" width="64.28515625" style="5" customWidth="1"/>
    <col min="9219" max="9220" width="18.85546875" style="5" customWidth="1"/>
    <col min="9221" max="9221" width="5" style="5" bestFit="1" customWidth="1"/>
    <col min="9222" max="9222" width="13.85546875" style="5" customWidth="1"/>
    <col min="9223" max="9223" width="9.140625" style="5"/>
    <col min="9224" max="9224" width="14.7109375" style="5" customWidth="1"/>
    <col min="9225" max="9471" width="9.140625" style="5"/>
    <col min="9472" max="9472" width="5.140625" style="5" customWidth="1"/>
    <col min="9473" max="9473" width="5" style="5" bestFit="1" customWidth="1"/>
    <col min="9474" max="9474" width="64.28515625" style="5" customWidth="1"/>
    <col min="9475" max="9476" width="18.85546875" style="5" customWidth="1"/>
    <col min="9477" max="9477" width="5" style="5" bestFit="1" customWidth="1"/>
    <col min="9478" max="9478" width="13.85546875" style="5" customWidth="1"/>
    <col min="9479" max="9479" width="9.140625" style="5"/>
    <col min="9480" max="9480" width="14.7109375" style="5" customWidth="1"/>
    <col min="9481" max="9727" width="9.140625" style="5"/>
    <col min="9728" max="9728" width="5.140625" style="5" customWidth="1"/>
    <col min="9729" max="9729" width="5" style="5" bestFit="1" customWidth="1"/>
    <col min="9730" max="9730" width="64.28515625" style="5" customWidth="1"/>
    <col min="9731" max="9732" width="18.85546875" style="5" customWidth="1"/>
    <col min="9733" max="9733" width="5" style="5" bestFit="1" customWidth="1"/>
    <col min="9734" max="9734" width="13.85546875" style="5" customWidth="1"/>
    <col min="9735" max="9735" width="9.140625" style="5"/>
    <col min="9736" max="9736" width="14.7109375" style="5" customWidth="1"/>
    <col min="9737" max="9983" width="9.140625" style="5"/>
    <col min="9984" max="9984" width="5.140625" style="5" customWidth="1"/>
    <col min="9985" max="9985" width="5" style="5" bestFit="1" customWidth="1"/>
    <col min="9986" max="9986" width="64.28515625" style="5" customWidth="1"/>
    <col min="9987" max="9988" width="18.85546875" style="5" customWidth="1"/>
    <col min="9989" max="9989" width="5" style="5" bestFit="1" customWidth="1"/>
    <col min="9990" max="9990" width="13.85546875" style="5" customWidth="1"/>
    <col min="9991" max="9991" width="9.140625" style="5"/>
    <col min="9992" max="9992" width="14.7109375" style="5" customWidth="1"/>
    <col min="9993" max="10239" width="9.140625" style="5"/>
    <col min="10240" max="10240" width="5.140625" style="5" customWidth="1"/>
    <col min="10241" max="10241" width="5" style="5" bestFit="1" customWidth="1"/>
    <col min="10242" max="10242" width="64.28515625" style="5" customWidth="1"/>
    <col min="10243" max="10244" width="18.85546875" style="5" customWidth="1"/>
    <col min="10245" max="10245" width="5" style="5" bestFit="1" customWidth="1"/>
    <col min="10246" max="10246" width="13.85546875" style="5" customWidth="1"/>
    <col min="10247" max="10247" width="9.140625" style="5"/>
    <col min="10248" max="10248" width="14.7109375" style="5" customWidth="1"/>
    <col min="10249" max="10495" width="9.140625" style="5"/>
    <col min="10496" max="10496" width="5.140625" style="5" customWidth="1"/>
    <col min="10497" max="10497" width="5" style="5" bestFit="1" customWidth="1"/>
    <col min="10498" max="10498" width="64.28515625" style="5" customWidth="1"/>
    <col min="10499" max="10500" width="18.85546875" style="5" customWidth="1"/>
    <col min="10501" max="10501" width="5" style="5" bestFit="1" customWidth="1"/>
    <col min="10502" max="10502" width="13.85546875" style="5" customWidth="1"/>
    <col min="10503" max="10503" width="9.140625" style="5"/>
    <col min="10504" max="10504" width="14.7109375" style="5" customWidth="1"/>
    <col min="10505" max="10751" width="9.140625" style="5"/>
    <col min="10752" max="10752" width="5.140625" style="5" customWidth="1"/>
    <col min="10753" max="10753" width="5" style="5" bestFit="1" customWidth="1"/>
    <col min="10754" max="10754" width="64.28515625" style="5" customWidth="1"/>
    <col min="10755" max="10756" width="18.85546875" style="5" customWidth="1"/>
    <col min="10757" max="10757" width="5" style="5" bestFit="1" customWidth="1"/>
    <col min="10758" max="10758" width="13.85546875" style="5" customWidth="1"/>
    <col min="10759" max="10759" width="9.140625" style="5"/>
    <col min="10760" max="10760" width="14.7109375" style="5" customWidth="1"/>
    <col min="10761" max="11007" width="9.140625" style="5"/>
    <col min="11008" max="11008" width="5.140625" style="5" customWidth="1"/>
    <col min="11009" max="11009" width="5" style="5" bestFit="1" customWidth="1"/>
    <col min="11010" max="11010" width="64.28515625" style="5" customWidth="1"/>
    <col min="11011" max="11012" width="18.85546875" style="5" customWidth="1"/>
    <col min="11013" max="11013" width="5" style="5" bestFit="1" customWidth="1"/>
    <col min="11014" max="11014" width="13.85546875" style="5" customWidth="1"/>
    <col min="11015" max="11015" width="9.140625" style="5"/>
    <col min="11016" max="11016" width="14.7109375" style="5" customWidth="1"/>
    <col min="11017" max="11263" width="9.140625" style="5"/>
    <col min="11264" max="11264" width="5.140625" style="5" customWidth="1"/>
    <col min="11265" max="11265" width="5" style="5" bestFit="1" customWidth="1"/>
    <col min="11266" max="11266" width="64.28515625" style="5" customWidth="1"/>
    <col min="11267" max="11268" width="18.85546875" style="5" customWidth="1"/>
    <col min="11269" max="11269" width="5" style="5" bestFit="1" customWidth="1"/>
    <col min="11270" max="11270" width="13.85546875" style="5" customWidth="1"/>
    <col min="11271" max="11271" width="9.140625" style="5"/>
    <col min="11272" max="11272" width="14.7109375" style="5" customWidth="1"/>
    <col min="11273" max="11519" width="9.140625" style="5"/>
    <col min="11520" max="11520" width="5.140625" style="5" customWidth="1"/>
    <col min="11521" max="11521" width="5" style="5" bestFit="1" customWidth="1"/>
    <col min="11522" max="11522" width="64.28515625" style="5" customWidth="1"/>
    <col min="11523" max="11524" width="18.85546875" style="5" customWidth="1"/>
    <col min="11525" max="11525" width="5" style="5" bestFit="1" customWidth="1"/>
    <col min="11526" max="11526" width="13.85546875" style="5" customWidth="1"/>
    <col min="11527" max="11527" width="9.140625" style="5"/>
    <col min="11528" max="11528" width="14.7109375" style="5" customWidth="1"/>
    <col min="11529" max="11775" width="9.140625" style="5"/>
    <col min="11776" max="11776" width="5.140625" style="5" customWidth="1"/>
    <col min="11777" max="11777" width="5" style="5" bestFit="1" customWidth="1"/>
    <col min="11778" max="11778" width="64.28515625" style="5" customWidth="1"/>
    <col min="11779" max="11780" width="18.85546875" style="5" customWidth="1"/>
    <col min="11781" max="11781" width="5" style="5" bestFit="1" customWidth="1"/>
    <col min="11782" max="11782" width="13.85546875" style="5" customWidth="1"/>
    <col min="11783" max="11783" width="9.140625" style="5"/>
    <col min="11784" max="11784" width="14.7109375" style="5" customWidth="1"/>
    <col min="11785" max="12031" width="9.140625" style="5"/>
    <col min="12032" max="12032" width="5.140625" style="5" customWidth="1"/>
    <col min="12033" max="12033" width="5" style="5" bestFit="1" customWidth="1"/>
    <col min="12034" max="12034" width="64.28515625" style="5" customWidth="1"/>
    <col min="12035" max="12036" width="18.85546875" style="5" customWidth="1"/>
    <col min="12037" max="12037" width="5" style="5" bestFit="1" customWidth="1"/>
    <col min="12038" max="12038" width="13.85546875" style="5" customWidth="1"/>
    <col min="12039" max="12039" width="9.140625" style="5"/>
    <col min="12040" max="12040" width="14.7109375" style="5" customWidth="1"/>
    <col min="12041" max="12287" width="9.140625" style="5"/>
    <col min="12288" max="12288" width="5.140625" style="5" customWidth="1"/>
    <col min="12289" max="12289" width="5" style="5" bestFit="1" customWidth="1"/>
    <col min="12290" max="12290" width="64.28515625" style="5" customWidth="1"/>
    <col min="12291" max="12292" width="18.85546875" style="5" customWidth="1"/>
    <col min="12293" max="12293" width="5" style="5" bestFit="1" customWidth="1"/>
    <col min="12294" max="12294" width="13.85546875" style="5" customWidth="1"/>
    <col min="12295" max="12295" width="9.140625" style="5"/>
    <col min="12296" max="12296" width="14.7109375" style="5" customWidth="1"/>
    <col min="12297" max="12543" width="9.140625" style="5"/>
    <col min="12544" max="12544" width="5.140625" style="5" customWidth="1"/>
    <col min="12545" max="12545" width="5" style="5" bestFit="1" customWidth="1"/>
    <col min="12546" max="12546" width="64.28515625" style="5" customWidth="1"/>
    <col min="12547" max="12548" width="18.85546875" style="5" customWidth="1"/>
    <col min="12549" max="12549" width="5" style="5" bestFit="1" customWidth="1"/>
    <col min="12550" max="12550" width="13.85546875" style="5" customWidth="1"/>
    <col min="12551" max="12551" width="9.140625" style="5"/>
    <col min="12552" max="12552" width="14.7109375" style="5" customWidth="1"/>
    <col min="12553" max="12799" width="9.140625" style="5"/>
    <col min="12800" max="12800" width="5.140625" style="5" customWidth="1"/>
    <col min="12801" max="12801" width="5" style="5" bestFit="1" customWidth="1"/>
    <col min="12802" max="12802" width="64.28515625" style="5" customWidth="1"/>
    <col min="12803" max="12804" width="18.85546875" style="5" customWidth="1"/>
    <col min="12805" max="12805" width="5" style="5" bestFit="1" customWidth="1"/>
    <col min="12806" max="12806" width="13.85546875" style="5" customWidth="1"/>
    <col min="12807" max="12807" width="9.140625" style="5"/>
    <col min="12808" max="12808" width="14.7109375" style="5" customWidth="1"/>
    <col min="12809" max="13055" width="9.140625" style="5"/>
    <col min="13056" max="13056" width="5.140625" style="5" customWidth="1"/>
    <col min="13057" max="13057" width="5" style="5" bestFit="1" customWidth="1"/>
    <col min="13058" max="13058" width="64.28515625" style="5" customWidth="1"/>
    <col min="13059" max="13060" width="18.85546875" style="5" customWidth="1"/>
    <col min="13061" max="13061" width="5" style="5" bestFit="1" customWidth="1"/>
    <col min="13062" max="13062" width="13.85546875" style="5" customWidth="1"/>
    <col min="13063" max="13063" width="9.140625" style="5"/>
    <col min="13064" max="13064" width="14.7109375" style="5" customWidth="1"/>
    <col min="13065" max="13311" width="9.140625" style="5"/>
    <col min="13312" max="13312" width="5.140625" style="5" customWidth="1"/>
    <col min="13313" max="13313" width="5" style="5" bestFit="1" customWidth="1"/>
    <col min="13314" max="13314" width="64.28515625" style="5" customWidth="1"/>
    <col min="13315" max="13316" width="18.85546875" style="5" customWidth="1"/>
    <col min="13317" max="13317" width="5" style="5" bestFit="1" customWidth="1"/>
    <col min="13318" max="13318" width="13.85546875" style="5" customWidth="1"/>
    <col min="13319" max="13319" width="9.140625" style="5"/>
    <col min="13320" max="13320" width="14.7109375" style="5" customWidth="1"/>
    <col min="13321" max="13567" width="9.140625" style="5"/>
    <col min="13568" max="13568" width="5.140625" style="5" customWidth="1"/>
    <col min="13569" max="13569" width="5" style="5" bestFit="1" customWidth="1"/>
    <col min="13570" max="13570" width="64.28515625" style="5" customWidth="1"/>
    <col min="13571" max="13572" width="18.85546875" style="5" customWidth="1"/>
    <col min="13573" max="13573" width="5" style="5" bestFit="1" customWidth="1"/>
    <col min="13574" max="13574" width="13.85546875" style="5" customWidth="1"/>
    <col min="13575" max="13575" width="9.140625" style="5"/>
    <col min="13576" max="13576" width="14.7109375" style="5" customWidth="1"/>
    <col min="13577" max="13823" width="9.140625" style="5"/>
    <col min="13824" max="13824" width="5.140625" style="5" customWidth="1"/>
    <col min="13825" max="13825" width="5" style="5" bestFit="1" customWidth="1"/>
    <col min="13826" max="13826" width="64.28515625" style="5" customWidth="1"/>
    <col min="13827" max="13828" width="18.85546875" style="5" customWidth="1"/>
    <col min="13829" max="13829" width="5" style="5" bestFit="1" customWidth="1"/>
    <col min="13830" max="13830" width="13.85546875" style="5" customWidth="1"/>
    <col min="13831" max="13831" width="9.140625" style="5"/>
    <col min="13832" max="13832" width="14.7109375" style="5" customWidth="1"/>
    <col min="13833" max="14079" width="9.140625" style="5"/>
    <col min="14080" max="14080" width="5.140625" style="5" customWidth="1"/>
    <col min="14081" max="14081" width="5" style="5" bestFit="1" customWidth="1"/>
    <col min="14082" max="14082" width="64.28515625" style="5" customWidth="1"/>
    <col min="14083" max="14084" width="18.85546875" style="5" customWidth="1"/>
    <col min="14085" max="14085" width="5" style="5" bestFit="1" customWidth="1"/>
    <col min="14086" max="14086" width="13.85546875" style="5" customWidth="1"/>
    <col min="14087" max="14087" width="9.140625" style="5"/>
    <col min="14088" max="14088" width="14.7109375" style="5" customWidth="1"/>
    <col min="14089" max="14335" width="9.140625" style="5"/>
    <col min="14336" max="14336" width="5.140625" style="5" customWidth="1"/>
    <col min="14337" max="14337" width="5" style="5" bestFit="1" customWidth="1"/>
    <col min="14338" max="14338" width="64.28515625" style="5" customWidth="1"/>
    <col min="14339" max="14340" width="18.85546875" style="5" customWidth="1"/>
    <col min="14341" max="14341" width="5" style="5" bestFit="1" customWidth="1"/>
    <col min="14342" max="14342" width="13.85546875" style="5" customWidth="1"/>
    <col min="14343" max="14343" width="9.140625" style="5"/>
    <col min="14344" max="14344" width="14.7109375" style="5" customWidth="1"/>
    <col min="14345" max="14591" width="9.140625" style="5"/>
    <col min="14592" max="14592" width="5.140625" style="5" customWidth="1"/>
    <col min="14593" max="14593" width="5" style="5" bestFit="1" customWidth="1"/>
    <col min="14594" max="14594" width="64.28515625" style="5" customWidth="1"/>
    <col min="14595" max="14596" width="18.85546875" style="5" customWidth="1"/>
    <col min="14597" max="14597" width="5" style="5" bestFit="1" customWidth="1"/>
    <col min="14598" max="14598" width="13.85546875" style="5" customWidth="1"/>
    <col min="14599" max="14599" width="9.140625" style="5"/>
    <col min="14600" max="14600" width="14.7109375" style="5" customWidth="1"/>
    <col min="14601" max="14847" width="9.140625" style="5"/>
    <col min="14848" max="14848" width="5.140625" style="5" customWidth="1"/>
    <col min="14849" max="14849" width="5" style="5" bestFit="1" customWidth="1"/>
    <col min="14850" max="14850" width="64.28515625" style="5" customWidth="1"/>
    <col min="14851" max="14852" width="18.85546875" style="5" customWidth="1"/>
    <col min="14853" max="14853" width="5" style="5" bestFit="1" customWidth="1"/>
    <col min="14854" max="14854" width="13.85546875" style="5" customWidth="1"/>
    <col min="14855" max="14855" width="9.140625" style="5"/>
    <col min="14856" max="14856" width="14.7109375" style="5" customWidth="1"/>
    <col min="14857" max="15103" width="9.140625" style="5"/>
    <col min="15104" max="15104" width="5.140625" style="5" customWidth="1"/>
    <col min="15105" max="15105" width="5" style="5" bestFit="1" customWidth="1"/>
    <col min="15106" max="15106" width="64.28515625" style="5" customWidth="1"/>
    <col min="15107" max="15108" width="18.85546875" style="5" customWidth="1"/>
    <col min="15109" max="15109" width="5" style="5" bestFit="1" customWidth="1"/>
    <col min="15110" max="15110" width="13.85546875" style="5" customWidth="1"/>
    <col min="15111" max="15111" width="9.140625" style="5"/>
    <col min="15112" max="15112" width="14.7109375" style="5" customWidth="1"/>
    <col min="15113" max="15359" width="9.140625" style="5"/>
    <col min="15360" max="15360" width="5.140625" style="5" customWidth="1"/>
    <col min="15361" max="15361" width="5" style="5" bestFit="1" customWidth="1"/>
    <col min="15362" max="15362" width="64.28515625" style="5" customWidth="1"/>
    <col min="15363" max="15364" width="18.85546875" style="5" customWidth="1"/>
    <col min="15365" max="15365" width="5" style="5" bestFit="1" customWidth="1"/>
    <col min="15366" max="15366" width="13.85546875" style="5" customWidth="1"/>
    <col min="15367" max="15367" width="9.140625" style="5"/>
    <col min="15368" max="15368" width="14.7109375" style="5" customWidth="1"/>
    <col min="15369" max="15615" width="9.140625" style="5"/>
    <col min="15616" max="15616" width="5.140625" style="5" customWidth="1"/>
    <col min="15617" max="15617" width="5" style="5" bestFit="1" customWidth="1"/>
    <col min="15618" max="15618" width="64.28515625" style="5" customWidth="1"/>
    <col min="15619" max="15620" width="18.85546875" style="5" customWidth="1"/>
    <col min="15621" max="15621" width="5" style="5" bestFit="1" customWidth="1"/>
    <col min="15622" max="15622" width="13.85546875" style="5" customWidth="1"/>
    <col min="15623" max="15623" width="9.140625" style="5"/>
    <col min="15624" max="15624" width="14.7109375" style="5" customWidth="1"/>
    <col min="15625" max="15871" width="9.140625" style="5"/>
    <col min="15872" max="15872" width="5.140625" style="5" customWidth="1"/>
    <col min="15873" max="15873" width="5" style="5" bestFit="1" customWidth="1"/>
    <col min="15874" max="15874" width="64.28515625" style="5" customWidth="1"/>
    <col min="15875" max="15876" width="18.85546875" style="5" customWidth="1"/>
    <col min="15877" max="15877" width="5" style="5" bestFit="1" customWidth="1"/>
    <col min="15878" max="15878" width="13.85546875" style="5" customWidth="1"/>
    <col min="15879" max="15879" width="9.140625" style="5"/>
    <col min="15880" max="15880" width="14.7109375" style="5" customWidth="1"/>
    <col min="15881" max="16127" width="9.140625" style="5"/>
    <col min="16128" max="16128" width="5.140625" style="5" customWidth="1"/>
    <col min="16129" max="16129" width="5" style="5" bestFit="1" customWidth="1"/>
    <col min="16130" max="16130" width="64.28515625" style="5" customWidth="1"/>
    <col min="16131" max="16132" width="18.85546875" style="5" customWidth="1"/>
    <col min="16133" max="16133" width="5" style="5" bestFit="1" customWidth="1"/>
    <col min="16134" max="16134" width="13.85546875" style="5" customWidth="1"/>
    <col min="16135" max="16135" width="9.140625" style="5"/>
    <col min="16136" max="16136" width="14.7109375" style="5" customWidth="1"/>
    <col min="16137" max="16384" width="9.140625" style="5"/>
  </cols>
  <sheetData>
    <row r="2" spans="1:9" ht="18" customHeight="1">
      <c r="A2" s="1"/>
      <c r="B2" s="2" t="s">
        <v>0</v>
      </c>
      <c r="C2" s="3" t="s">
        <v>159</v>
      </c>
      <c r="D2" s="4" t="s">
        <v>1</v>
      </c>
      <c r="E2" s="1"/>
      <c r="F2" s="9"/>
      <c r="G2" s="9"/>
      <c r="H2" s="9"/>
      <c r="I2" s="9"/>
    </row>
    <row r="3" spans="1:9" ht="18" customHeight="1">
      <c r="A3" s="1"/>
      <c r="B3" s="6" t="s">
        <v>2</v>
      </c>
      <c r="C3" s="7"/>
      <c r="D3" s="8"/>
      <c r="E3" s="1"/>
      <c r="F3" s="9"/>
      <c r="G3" s="9"/>
    </row>
    <row r="4" spans="1:9" ht="18" customHeight="1">
      <c r="A4" s="1"/>
      <c r="B4" s="10" t="s">
        <v>3</v>
      </c>
      <c r="C4" s="7"/>
      <c r="D4" s="8"/>
      <c r="E4" s="1"/>
    </row>
    <row r="5" spans="1:9" ht="18" customHeight="1">
      <c r="A5" s="1"/>
      <c r="B5" s="11" t="s">
        <v>4</v>
      </c>
      <c r="C5" s="12">
        <v>21582075.399999999</v>
      </c>
      <c r="D5" s="13">
        <v>20923517.010000002</v>
      </c>
      <c r="E5" s="1"/>
    </row>
    <row r="6" spans="1:9" ht="18" customHeight="1">
      <c r="A6" s="1"/>
      <c r="B6" s="11" t="s">
        <v>5</v>
      </c>
      <c r="C6" s="12">
        <v>931742.09</v>
      </c>
      <c r="D6" s="13">
        <v>912825.55</v>
      </c>
      <c r="E6" s="1"/>
    </row>
    <row r="7" spans="1:9" ht="18" customHeight="1">
      <c r="A7" s="1"/>
      <c r="B7" s="11" t="s">
        <v>6</v>
      </c>
      <c r="C7" s="12">
        <v>3338452</v>
      </c>
      <c r="D7" s="13">
        <v>2180053.84</v>
      </c>
      <c r="E7" s="1"/>
    </row>
    <row r="8" spans="1:9" ht="18" customHeight="1">
      <c r="A8" s="1"/>
      <c r="B8" s="14" t="s">
        <v>7</v>
      </c>
      <c r="C8" s="15">
        <f>SUM(C5:C7)</f>
        <v>25852269.489999998</v>
      </c>
      <c r="D8" s="16">
        <f>SUM(D5:D7)</f>
        <v>24016396.400000002</v>
      </c>
      <c r="E8" s="1"/>
    </row>
    <row r="9" spans="1:9" ht="18" customHeight="1">
      <c r="A9" s="1"/>
      <c r="B9" s="10" t="s">
        <v>8</v>
      </c>
      <c r="C9" s="7"/>
      <c r="D9" s="8"/>
      <c r="E9" s="1"/>
    </row>
    <row r="10" spans="1:9" ht="18" customHeight="1">
      <c r="A10" s="1"/>
      <c r="B10" s="17" t="s">
        <v>9</v>
      </c>
      <c r="C10" s="12">
        <v>74425666.75</v>
      </c>
      <c r="D10" s="13">
        <v>65323118.509999998</v>
      </c>
      <c r="E10" s="1"/>
    </row>
    <row r="11" spans="1:9" ht="18" customHeight="1">
      <c r="A11" s="1"/>
      <c r="B11" s="17" t="s">
        <v>10</v>
      </c>
      <c r="C11" s="12">
        <v>1301048.1200000001</v>
      </c>
      <c r="D11" s="13">
        <v>1668817.78</v>
      </c>
      <c r="E11" s="1"/>
    </row>
    <row r="12" spans="1:9" ht="18" customHeight="1">
      <c r="A12" s="1"/>
      <c r="B12" s="17" t="s">
        <v>11</v>
      </c>
      <c r="C12" s="12">
        <v>17400.71</v>
      </c>
      <c r="D12" s="13">
        <v>20412.3</v>
      </c>
      <c r="E12" s="1"/>
    </row>
    <row r="13" spans="1:9" ht="18" customHeight="1">
      <c r="A13" s="1"/>
      <c r="B13" s="17" t="s">
        <v>12</v>
      </c>
      <c r="C13" s="12">
        <v>537635.27</v>
      </c>
      <c r="D13" s="13">
        <v>428918.66</v>
      </c>
      <c r="E13" s="1"/>
    </row>
    <row r="14" spans="1:9" ht="18" customHeight="1">
      <c r="A14" s="1"/>
      <c r="B14" s="17" t="s">
        <v>13</v>
      </c>
      <c r="C14" s="12">
        <v>0</v>
      </c>
      <c r="D14" s="13">
        <v>0</v>
      </c>
      <c r="E14" s="1"/>
    </row>
    <row r="15" spans="1:9" ht="18" customHeight="1">
      <c r="A15" s="1"/>
      <c r="B15" s="17" t="s">
        <v>14</v>
      </c>
      <c r="C15" s="12">
        <v>834810.96</v>
      </c>
      <c r="D15" s="13">
        <v>637940.59</v>
      </c>
      <c r="E15" s="1"/>
    </row>
    <row r="16" spans="1:9" ht="18" customHeight="1">
      <c r="A16" s="1"/>
      <c r="B16" s="17" t="s">
        <v>15</v>
      </c>
      <c r="C16" s="12">
        <v>861288.17</v>
      </c>
      <c r="D16" s="13">
        <v>863360.45</v>
      </c>
      <c r="E16" s="1"/>
    </row>
    <row r="17" spans="1:6" ht="18" customHeight="1">
      <c r="A17" s="1"/>
      <c r="B17" s="14" t="s">
        <v>16</v>
      </c>
      <c r="C17" s="15">
        <f>SUM(C10:C16)</f>
        <v>77977849.979999989</v>
      </c>
      <c r="D17" s="16">
        <f>SUM(D10:D16)</f>
        <v>68942568.290000007</v>
      </c>
      <c r="E17" s="1"/>
    </row>
    <row r="18" spans="1:6" ht="18" customHeight="1">
      <c r="A18" s="1"/>
      <c r="B18" s="10" t="s">
        <v>17</v>
      </c>
      <c r="C18" s="15">
        <v>0</v>
      </c>
      <c r="D18" s="16">
        <v>0</v>
      </c>
      <c r="E18" s="1"/>
    </row>
    <row r="19" spans="1:6" ht="25.5">
      <c r="A19" s="1"/>
      <c r="B19" s="10" t="s">
        <v>18</v>
      </c>
      <c r="C19" s="15">
        <v>2493633.2599999998</v>
      </c>
      <c r="D19" s="16">
        <v>1969749.18</v>
      </c>
      <c r="E19" s="1"/>
    </row>
    <row r="20" spans="1:6" ht="18" customHeight="1">
      <c r="A20" s="1"/>
      <c r="B20" s="10" t="s">
        <v>19</v>
      </c>
      <c r="C20" s="15">
        <v>2645906.06</v>
      </c>
      <c r="D20" s="16">
        <v>3030820.35</v>
      </c>
      <c r="E20" s="1"/>
    </row>
    <row r="21" spans="1:6" ht="18" customHeight="1">
      <c r="A21" s="1"/>
      <c r="B21" s="10" t="s">
        <v>20</v>
      </c>
      <c r="C21" s="15">
        <v>0</v>
      </c>
      <c r="D21" s="16">
        <v>0</v>
      </c>
      <c r="E21" s="1"/>
    </row>
    <row r="22" spans="1:6" ht="26.25" customHeight="1">
      <c r="A22" s="1"/>
      <c r="B22" s="10" t="s">
        <v>21</v>
      </c>
      <c r="C22" s="15">
        <v>0</v>
      </c>
      <c r="D22" s="16">
        <v>0</v>
      </c>
      <c r="E22" s="1"/>
    </row>
    <row r="23" spans="1:6" ht="18" customHeight="1">
      <c r="A23" s="1"/>
      <c r="B23" s="6" t="s">
        <v>22</v>
      </c>
      <c r="C23" s="18">
        <f>C8+C17+C18+C19+C20+C21+C22</f>
        <v>108969658.78999999</v>
      </c>
      <c r="D23" s="19">
        <f>D8+D17+D18+D19+D20+D21+D22</f>
        <v>97959534.220000014</v>
      </c>
      <c r="E23" s="1"/>
      <c r="F23" s="15"/>
    </row>
    <row r="24" spans="1:6" ht="18" customHeight="1">
      <c r="A24" s="1"/>
      <c r="B24" s="6" t="s">
        <v>23</v>
      </c>
      <c r="C24" s="7"/>
      <c r="D24" s="8"/>
      <c r="E24" s="1"/>
    </row>
    <row r="25" spans="1:6" ht="18" customHeight="1">
      <c r="A25" s="1"/>
      <c r="B25" s="10" t="s">
        <v>24</v>
      </c>
      <c r="C25" s="7"/>
      <c r="D25" s="8"/>
      <c r="E25" s="1"/>
    </row>
    <row r="26" spans="1:6" ht="18" customHeight="1">
      <c r="A26" s="1"/>
      <c r="B26" s="11" t="s">
        <v>25</v>
      </c>
      <c r="C26" s="20"/>
      <c r="D26" s="21"/>
      <c r="E26" s="1"/>
    </row>
    <row r="27" spans="1:6" ht="18" customHeight="1">
      <c r="A27" s="1"/>
      <c r="B27" s="11" t="s">
        <v>26</v>
      </c>
      <c r="C27" s="12">
        <v>32965608.050000001</v>
      </c>
      <c r="D27" s="13">
        <v>30754159.129999999</v>
      </c>
      <c r="E27" s="1"/>
    </row>
    <row r="28" spans="1:6" ht="18" customHeight="1">
      <c r="A28" s="1"/>
      <c r="B28" s="11" t="s">
        <v>27</v>
      </c>
      <c r="C28" s="12">
        <v>1740325.13</v>
      </c>
      <c r="D28" s="13">
        <v>1601265.14</v>
      </c>
      <c r="E28" s="1"/>
    </row>
    <row r="29" spans="1:6" ht="18" customHeight="1">
      <c r="A29" s="1"/>
      <c r="B29" s="11" t="s">
        <v>28</v>
      </c>
      <c r="C29" s="12">
        <v>949667.33</v>
      </c>
      <c r="D29" s="13">
        <v>1042288.39</v>
      </c>
      <c r="E29" s="1"/>
    </row>
    <row r="30" spans="1:6" ht="18" customHeight="1">
      <c r="A30" s="1"/>
      <c r="B30" s="11" t="s">
        <v>29</v>
      </c>
      <c r="C30" s="12">
        <v>0</v>
      </c>
      <c r="D30" s="13">
        <v>0</v>
      </c>
      <c r="E30" s="1"/>
    </row>
    <row r="31" spans="1:6" ht="18" customHeight="1">
      <c r="A31" s="1"/>
      <c r="B31" s="11" t="s">
        <v>30</v>
      </c>
      <c r="C31" s="12">
        <v>253988.59</v>
      </c>
      <c r="D31" s="13">
        <v>131751.65</v>
      </c>
      <c r="E31" s="1"/>
    </row>
    <row r="32" spans="1:6" ht="18" customHeight="1">
      <c r="A32" s="1"/>
      <c r="B32" s="14" t="s">
        <v>31</v>
      </c>
      <c r="C32" s="15">
        <f>SUM(C27:C31)</f>
        <v>35909589.100000001</v>
      </c>
      <c r="D32" s="16">
        <f>SUM(D27:D31)</f>
        <v>33529464.309999999</v>
      </c>
      <c r="E32" s="1"/>
    </row>
    <row r="33" spans="1:5" ht="18" customHeight="1">
      <c r="A33" s="1"/>
      <c r="B33" s="22" t="s">
        <v>32</v>
      </c>
      <c r="C33" s="12">
        <v>14238669.609999999</v>
      </c>
      <c r="D33" s="13">
        <v>12845747.02</v>
      </c>
      <c r="E33" s="1"/>
    </row>
    <row r="34" spans="1:5" ht="18" customHeight="1">
      <c r="A34" s="1"/>
      <c r="B34" s="14" t="s">
        <v>33</v>
      </c>
      <c r="C34" s="15">
        <f>C32+C33</f>
        <v>50148258.710000001</v>
      </c>
      <c r="D34" s="16">
        <f>D32+D33</f>
        <v>46375211.329999998</v>
      </c>
      <c r="E34" s="1"/>
    </row>
    <row r="35" spans="1:5" ht="18" customHeight="1">
      <c r="A35" s="1"/>
      <c r="B35" s="10" t="s">
        <v>34</v>
      </c>
      <c r="C35" s="7"/>
      <c r="D35" s="8"/>
      <c r="E35" s="1"/>
    </row>
    <row r="36" spans="1:5" ht="18" customHeight="1">
      <c r="A36" s="1"/>
      <c r="B36" s="11" t="s">
        <v>35</v>
      </c>
      <c r="C36" s="12">
        <v>20906043.09</v>
      </c>
      <c r="D36" s="13">
        <v>16290210.26</v>
      </c>
      <c r="E36" s="1"/>
    </row>
    <row r="37" spans="1:5" ht="18" customHeight="1">
      <c r="A37" s="1"/>
      <c r="B37" s="11" t="s">
        <v>36</v>
      </c>
      <c r="C37" s="12">
        <v>1166810.1499999999</v>
      </c>
      <c r="D37" s="13">
        <v>1205610.06</v>
      </c>
      <c r="E37" s="1"/>
    </row>
    <row r="38" spans="1:5" ht="18" customHeight="1">
      <c r="A38" s="1"/>
      <c r="B38" s="11" t="s">
        <v>37</v>
      </c>
      <c r="C38" s="12">
        <v>220318.79</v>
      </c>
      <c r="D38" s="13">
        <v>156043.68</v>
      </c>
      <c r="E38" s="1"/>
    </row>
    <row r="39" spans="1:5" ht="18" customHeight="1">
      <c r="A39" s="1"/>
      <c r="B39" s="11" t="s">
        <v>38</v>
      </c>
      <c r="C39" s="12">
        <v>1060058.95</v>
      </c>
      <c r="D39" s="13">
        <v>349308.26</v>
      </c>
      <c r="E39" s="1"/>
    </row>
    <row r="40" spans="1:5" ht="18" customHeight="1">
      <c r="A40" s="1"/>
      <c r="B40" s="11" t="s">
        <v>39</v>
      </c>
      <c r="C40" s="12">
        <v>832098.36</v>
      </c>
      <c r="D40" s="13">
        <v>778093.68</v>
      </c>
      <c r="E40" s="1"/>
    </row>
    <row r="41" spans="1:5" ht="18" customHeight="1">
      <c r="A41" s="1"/>
      <c r="B41" s="11" t="s">
        <v>40</v>
      </c>
      <c r="C41" s="12">
        <v>0</v>
      </c>
      <c r="D41" s="13">
        <v>0</v>
      </c>
      <c r="E41" s="1"/>
    </row>
    <row r="42" spans="1:5" ht="18" customHeight="1">
      <c r="A42" s="1"/>
      <c r="B42" s="11" t="s">
        <v>41</v>
      </c>
      <c r="C42" s="12">
        <v>671870.68</v>
      </c>
      <c r="D42" s="13">
        <v>880156.18</v>
      </c>
      <c r="E42" s="1"/>
    </row>
    <row r="43" spans="1:5" ht="18" customHeight="1">
      <c r="A43" s="1"/>
      <c r="B43" s="11" t="s">
        <v>42</v>
      </c>
      <c r="C43" s="12">
        <v>17064856.850000001</v>
      </c>
      <c r="D43" s="13">
        <v>13958838.529999999</v>
      </c>
      <c r="E43" s="1"/>
    </row>
    <row r="44" spans="1:5" ht="18" customHeight="1">
      <c r="A44" s="1"/>
      <c r="B44" s="11" t="s">
        <v>43</v>
      </c>
      <c r="C44" s="12">
        <v>559785.32999999996</v>
      </c>
      <c r="D44" s="13">
        <v>542944.13</v>
      </c>
      <c r="E44" s="1"/>
    </row>
    <row r="45" spans="1:5" ht="18" customHeight="1">
      <c r="A45" s="1"/>
      <c r="B45" s="11" t="s">
        <v>44</v>
      </c>
      <c r="C45" s="12">
        <v>0</v>
      </c>
      <c r="D45" s="13">
        <v>0</v>
      </c>
      <c r="E45" s="1"/>
    </row>
    <row r="46" spans="1:5" ht="18" customHeight="1">
      <c r="A46" s="1"/>
      <c r="B46" s="11" t="s">
        <v>45</v>
      </c>
      <c r="C46" s="12">
        <v>190859.93</v>
      </c>
      <c r="D46" s="13">
        <v>321852.28000000003</v>
      </c>
      <c r="E46" s="1"/>
    </row>
    <row r="47" spans="1:5" ht="18" customHeight="1">
      <c r="A47" s="1"/>
      <c r="B47" s="11" t="s">
        <v>46</v>
      </c>
      <c r="C47" s="12">
        <v>716920.22</v>
      </c>
      <c r="D47" s="13">
        <v>673360.72</v>
      </c>
      <c r="E47" s="1"/>
    </row>
    <row r="48" spans="1:5" ht="18" customHeight="1">
      <c r="A48" s="1"/>
      <c r="B48" s="14" t="s">
        <v>47</v>
      </c>
      <c r="C48" s="15">
        <f>SUM(C36:C47)</f>
        <v>43389622.349999994</v>
      </c>
      <c r="D48" s="16">
        <f>SUM(D36:D47)</f>
        <v>35156417.780000001</v>
      </c>
      <c r="E48" s="1"/>
    </row>
    <row r="49" spans="1:7" ht="18" customHeight="1">
      <c r="A49" s="1"/>
      <c r="B49" s="10" t="s">
        <v>48</v>
      </c>
      <c r="C49" s="7"/>
      <c r="D49" s="8"/>
      <c r="E49" s="1"/>
    </row>
    <row r="50" spans="1:7" ht="18" customHeight="1">
      <c r="A50" s="1"/>
      <c r="B50" s="11" t="s">
        <v>49</v>
      </c>
      <c r="C50" s="12">
        <v>507905.33</v>
      </c>
      <c r="D50" s="13">
        <v>226607.95</v>
      </c>
      <c r="E50" s="1"/>
    </row>
    <row r="51" spans="1:7" ht="18" customHeight="1">
      <c r="A51" s="1"/>
      <c r="B51" s="11" t="s">
        <v>50</v>
      </c>
      <c r="C51" s="12">
        <v>2549803.5699999998</v>
      </c>
      <c r="D51" s="13">
        <v>2085388.67</v>
      </c>
      <c r="E51" s="1"/>
    </row>
    <row r="52" spans="1:7" ht="18" customHeight="1">
      <c r="A52" s="1"/>
      <c r="B52" s="11" t="s">
        <v>51</v>
      </c>
      <c r="C52" s="12">
        <v>0</v>
      </c>
      <c r="D52" s="13">
        <v>0</v>
      </c>
      <c r="E52" s="1"/>
    </row>
    <row r="53" spans="1:7" ht="18" customHeight="1">
      <c r="A53" s="1"/>
      <c r="B53" s="11" t="s">
        <v>52</v>
      </c>
      <c r="C53" s="12">
        <v>0</v>
      </c>
      <c r="D53" s="13">
        <v>105189.4</v>
      </c>
      <c r="E53" s="1"/>
    </row>
    <row r="54" spans="1:7" ht="18" customHeight="1">
      <c r="A54" s="1"/>
      <c r="B54" s="14" t="s">
        <v>53</v>
      </c>
      <c r="C54" s="15">
        <f>SUM(C50:C53)</f>
        <v>3057708.9</v>
      </c>
      <c r="D54" s="16">
        <f>SUM(D50:D53)</f>
        <v>2417186.02</v>
      </c>
      <c r="E54" s="1"/>
    </row>
    <row r="55" spans="1:7" ht="18" customHeight="1">
      <c r="A55" s="1"/>
      <c r="B55" s="10" t="s">
        <v>54</v>
      </c>
      <c r="C55" s="15">
        <v>1772473.48</v>
      </c>
      <c r="D55" s="16">
        <v>1198772.56</v>
      </c>
      <c r="E55" s="1"/>
    </row>
    <row r="56" spans="1:7" ht="18" customHeight="1">
      <c r="A56" s="1"/>
      <c r="B56" s="10" t="s">
        <v>55</v>
      </c>
      <c r="C56" s="15">
        <v>1338219.75</v>
      </c>
      <c r="D56" s="16">
        <v>1512274.5</v>
      </c>
      <c r="E56" s="1"/>
    </row>
    <row r="57" spans="1:7" ht="18" customHeight="1">
      <c r="A57" s="1"/>
      <c r="B57" s="6" t="s">
        <v>56</v>
      </c>
      <c r="C57" s="18">
        <f>-(C34+C48+C54+C55+C56)</f>
        <v>-99706283.190000013</v>
      </c>
      <c r="D57" s="19">
        <f>-(D34+D48+D54+D55+D56)</f>
        <v>-86659862.189999998</v>
      </c>
      <c r="E57" s="1"/>
      <c r="G57" s="23"/>
    </row>
    <row r="58" spans="1:7" ht="18" customHeight="1">
      <c r="A58" s="1"/>
      <c r="B58" s="24" t="s">
        <v>57</v>
      </c>
      <c r="C58" s="25">
        <f>C23+C57</f>
        <v>9263375.5999999791</v>
      </c>
      <c r="D58" s="26">
        <f>D23+D57</f>
        <v>11299672.030000016</v>
      </c>
      <c r="E58" s="1"/>
      <c r="F58" s="15"/>
    </row>
    <row r="59" spans="1:7" ht="18" customHeight="1">
      <c r="A59" s="1"/>
      <c r="B59" s="6" t="s">
        <v>58</v>
      </c>
      <c r="C59" s="7"/>
      <c r="D59" s="8"/>
      <c r="E59" s="1"/>
    </row>
    <row r="60" spans="1:7" ht="18" customHeight="1">
      <c r="A60" s="1"/>
      <c r="B60" s="11" t="s">
        <v>59</v>
      </c>
      <c r="C60" s="12">
        <v>80.709999999999994</v>
      </c>
      <c r="D60" s="13">
        <v>2388.7399999999998</v>
      </c>
      <c r="E60" s="1"/>
    </row>
    <row r="61" spans="1:7" ht="18" customHeight="1">
      <c r="A61" s="1"/>
      <c r="B61" s="11" t="s">
        <v>60</v>
      </c>
      <c r="C61" s="12">
        <v>61347.58</v>
      </c>
      <c r="D61" s="13">
        <v>65699.11</v>
      </c>
      <c r="E61" s="1"/>
      <c r="F61" s="23"/>
    </row>
    <row r="62" spans="1:7" ht="18" customHeight="1">
      <c r="A62" s="1"/>
      <c r="B62" s="11" t="s">
        <v>61</v>
      </c>
      <c r="C62" s="20">
        <v>-279.87</v>
      </c>
      <c r="D62" s="21">
        <v>-957.73</v>
      </c>
      <c r="E62" s="1"/>
    </row>
    <row r="63" spans="1:7" ht="18" customHeight="1">
      <c r="A63" s="1"/>
      <c r="B63" s="6" t="s">
        <v>62</v>
      </c>
      <c r="C63" s="18">
        <f>C60+C62-C61</f>
        <v>-61546.740000000005</v>
      </c>
      <c r="D63" s="19">
        <f>D60+D62-D61</f>
        <v>-64268.1</v>
      </c>
      <c r="E63" s="1"/>
    </row>
    <row r="64" spans="1:7" ht="18" customHeight="1">
      <c r="A64" s="1"/>
      <c r="B64" s="6" t="s">
        <v>63</v>
      </c>
      <c r="C64" s="7"/>
      <c r="D64" s="8"/>
      <c r="E64" s="1"/>
    </row>
    <row r="65" spans="1:8" ht="18" customHeight="1">
      <c r="A65" s="1"/>
      <c r="B65" s="11" t="s">
        <v>64</v>
      </c>
      <c r="C65" s="12">
        <v>0</v>
      </c>
      <c r="D65" s="13">
        <v>0</v>
      </c>
      <c r="E65" s="1"/>
    </row>
    <row r="66" spans="1:8" ht="18" customHeight="1">
      <c r="A66" s="1"/>
      <c r="B66" s="11" t="s">
        <v>65</v>
      </c>
      <c r="C66" s="12">
        <v>0</v>
      </c>
      <c r="D66" s="13">
        <v>0</v>
      </c>
      <c r="E66" s="1"/>
    </row>
    <row r="67" spans="1:8" ht="29.25" customHeight="1">
      <c r="A67" s="1"/>
      <c r="B67" s="27" t="s">
        <v>66</v>
      </c>
      <c r="C67" s="18">
        <v>0</v>
      </c>
      <c r="D67" s="19">
        <v>0</v>
      </c>
      <c r="E67" s="1"/>
    </row>
    <row r="68" spans="1:8" ht="18" customHeight="1">
      <c r="A68" s="1"/>
      <c r="B68" s="6" t="s">
        <v>67</v>
      </c>
      <c r="C68" s="7"/>
      <c r="D68" s="8"/>
      <c r="E68" s="1"/>
    </row>
    <row r="69" spans="1:8" ht="18" customHeight="1">
      <c r="A69" s="1"/>
      <c r="B69" s="11" t="s">
        <v>68</v>
      </c>
      <c r="C69" s="12">
        <v>154404.98000000001</v>
      </c>
      <c r="D69" s="13">
        <v>91041.46</v>
      </c>
      <c r="E69" s="1"/>
      <c r="H69" s="23"/>
    </row>
    <row r="70" spans="1:8" ht="18" customHeight="1">
      <c r="A70" s="1"/>
      <c r="B70" s="11" t="s">
        <v>69</v>
      </c>
      <c r="C70" s="12">
        <v>116711.98</v>
      </c>
      <c r="D70" s="13">
        <v>26164.83</v>
      </c>
      <c r="E70" s="1"/>
    </row>
    <row r="71" spans="1:8" ht="18" customHeight="1">
      <c r="A71" s="1"/>
      <c r="B71" s="27" t="s">
        <v>70</v>
      </c>
      <c r="C71" s="18">
        <f>C69-C70</f>
        <v>37693.000000000015</v>
      </c>
      <c r="D71" s="19">
        <f>D69-D70</f>
        <v>64876.630000000005</v>
      </c>
      <c r="E71" s="1"/>
    </row>
    <row r="72" spans="1:8" ht="18" customHeight="1">
      <c r="A72" s="1"/>
      <c r="B72" s="27" t="s">
        <v>71</v>
      </c>
      <c r="C72" s="18">
        <f>C23+C57+C63-C67+C71</f>
        <v>9239521.8599999789</v>
      </c>
      <c r="D72" s="19">
        <f>D23+D57+D63-D67+D71</f>
        <v>11300280.560000017</v>
      </c>
      <c r="E72" s="1"/>
      <c r="F72" s="23"/>
      <c r="H72" s="23"/>
    </row>
    <row r="73" spans="1:8" ht="29.25" customHeight="1">
      <c r="A73" s="1"/>
      <c r="B73" s="28" t="s">
        <v>72</v>
      </c>
      <c r="C73" s="29">
        <v>3135755.46</v>
      </c>
      <c r="D73" s="30">
        <v>2851107.89</v>
      </c>
      <c r="E73" s="1"/>
    </row>
    <row r="74" spans="1:8" ht="18" customHeight="1">
      <c r="A74" s="1"/>
      <c r="B74" s="31" t="s">
        <v>73</v>
      </c>
      <c r="C74" s="32">
        <f>C72-C73</f>
        <v>6103766.399999979</v>
      </c>
      <c r="D74" s="33">
        <f>D72-D73</f>
        <v>8449172.6700000167</v>
      </c>
      <c r="E74" s="1"/>
      <c r="F74" s="23"/>
    </row>
  </sheetData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0F0D-E4E1-487D-838A-4C806270AD88}">
  <dimension ref="A1:J88"/>
  <sheetViews>
    <sheetView tabSelected="1" zoomScale="130" zoomScaleNormal="130" workbookViewId="0">
      <selection activeCell="G7" sqref="G7"/>
    </sheetView>
  </sheetViews>
  <sheetFormatPr defaultRowHeight="12.75"/>
  <cols>
    <col min="1" max="1" width="4.140625" style="5" customWidth="1"/>
    <col min="2" max="2" width="54.140625" style="34" customWidth="1"/>
    <col min="3" max="4" width="19.7109375" style="34" customWidth="1"/>
    <col min="5" max="5" width="7.28515625" style="34" customWidth="1"/>
    <col min="6" max="6" width="9.140625" style="5"/>
    <col min="7" max="7" width="48.28515625" style="5" customWidth="1"/>
    <col min="8" max="8" width="62.42578125" style="5" customWidth="1"/>
    <col min="9" max="9" width="15.28515625" style="5" customWidth="1"/>
    <col min="10" max="10" width="5.28515625" style="5" customWidth="1"/>
    <col min="11" max="11" width="12.7109375" style="5" bestFit="1" customWidth="1"/>
    <col min="12" max="256" width="9.140625" style="5"/>
    <col min="257" max="257" width="9.5703125" style="5" customWidth="1"/>
    <col min="258" max="258" width="54.140625" style="5" customWidth="1"/>
    <col min="259" max="260" width="19.7109375" style="5" customWidth="1"/>
    <col min="261" max="261" width="7.28515625" style="5" customWidth="1"/>
    <col min="262" max="262" width="9.140625" style="5"/>
    <col min="263" max="263" width="48.28515625" style="5" customWidth="1"/>
    <col min="264" max="264" width="62.42578125" style="5" customWidth="1"/>
    <col min="265" max="265" width="15.28515625" style="5" customWidth="1"/>
    <col min="266" max="266" width="5.28515625" style="5" customWidth="1"/>
    <col min="267" max="267" width="12.7109375" style="5" bestFit="1" customWidth="1"/>
    <col min="268" max="512" width="9.140625" style="5"/>
    <col min="513" max="513" width="9.5703125" style="5" customWidth="1"/>
    <col min="514" max="514" width="54.140625" style="5" customWidth="1"/>
    <col min="515" max="516" width="19.7109375" style="5" customWidth="1"/>
    <col min="517" max="517" width="7.28515625" style="5" customWidth="1"/>
    <col min="518" max="518" width="9.140625" style="5"/>
    <col min="519" max="519" width="48.28515625" style="5" customWidth="1"/>
    <col min="520" max="520" width="62.42578125" style="5" customWidth="1"/>
    <col min="521" max="521" width="15.28515625" style="5" customWidth="1"/>
    <col min="522" max="522" width="5.28515625" style="5" customWidth="1"/>
    <col min="523" max="523" width="12.7109375" style="5" bestFit="1" customWidth="1"/>
    <col min="524" max="768" width="9.140625" style="5"/>
    <col min="769" max="769" width="9.5703125" style="5" customWidth="1"/>
    <col min="770" max="770" width="54.140625" style="5" customWidth="1"/>
    <col min="771" max="772" width="19.7109375" style="5" customWidth="1"/>
    <col min="773" max="773" width="7.28515625" style="5" customWidth="1"/>
    <col min="774" max="774" width="9.140625" style="5"/>
    <col min="775" max="775" width="48.28515625" style="5" customWidth="1"/>
    <col min="776" max="776" width="62.42578125" style="5" customWidth="1"/>
    <col min="777" max="777" width="15.28515625" style="5" customWidth="1"/>
    <col min="778" max="778" width="5.28515625" style="5" customWidth="1"/>
    <col min="779" max="779" width="12.7109375" style="5" bestFit="1" customWidth="1"/>
    <col min="780" max="1024" width="9.140625" style="5"/>
    <col min="1025" max="1025" width="9.5703125" style="5" customWidth="1"/>
    <col min="1026" max="1026" width="54.140625" style="5" customWidth="1"/>
    <col min="1027" max="1028" width="19.7109375" style="5" customWidth="1"/>
    <col min="1029" max="1029" width="7.28515625" style="5" customWidth="1"/>
    <col min="1030" max="1030" width="9.140625" style="5"/>
    <col min="1031" max="1031" width="48.28515625" style="5" customWidth="1"/>
    <col min="1032" max="1032" width="62.42578125" style="5" customWidth="1"/>
    <col min="1033" max="1033" width="15.28515625" style="5" customWidth="1"/>
    <col min="1034" max="1034" width="5.28515625" style="5" customWidth="1"/>
    <col min="1035" max="1035" width="12.7109375" style="5" bestFit="1" customWidth="1"/>
    <col min="1036" max="1280" width="9.140625" style="5"/>
    <col min="1281" max="1281" width="9.5703125" style="5" customWidth="1"/>
    <col min="1282" max="1282" width="54.140625" style="5" customWidth="1"/>
    <col min="1283" max="1284" width="19.7109375" style="5" customWidth="1"/>
    <col min="1285" max="1285" width="7.28515625" style="5" customWidth="1"/>
    <col min="1286" max="1286" width="9.140625" style="5"/>
    <col min="1287" max="1287" width="48.28515625" style="5" customWidth="1"/>
    <col min="1288" max="1288" width="62.42578125" style="5" customWidth="1"/>
    <col min="1289" max="1289" width="15.28515625" style="5" customWidth="1"/>
    <col min="1290" max="1290" width="5.28515625" style="5" customWidth="1"/>
    <col min="1291" max="1291" width="12.7109375" style="5" bestFit="1" customWidth="1"/>
    <col min="1292" max="1536" width="9.140625" style="5"/>
    <col min="1537" max="1537" width="9.5703125" style="5" customWidth="1"/>
    <col min="1538" max="1538" width="54.140625" style="5" customWidth="1"/>
    <col min="1539" max="1540" width="19.7109375" style="5" customWidth="1"/>
    <col min="1541" max="1541" width="7.28515625" style="5" customWidth="1"/>
    <col min="1542" max="1542" width="9.140625" style="5"/>
    <col min="1543" max="1543" width="48.28515625" style="5" customWidth="1"/>
    <col min="1544" max="1544" width="62.42578125" style="5" customWidth="1"/>
    <col min="1545" max="1545" width="15.28515625" style="5" customWidth="1"/>
    <col min="1546" max="1546" width="5.28515625" style="5" customWidth="1"/>
    <col min="1547" max="1547" width="12.7109375" style="5" bestFit="1" customWidth="1"/>
    <col min="1548" max="1792" width="9.140625" style="5"/>
    <col min="1793" max="1793" width="9.5703125" style="5" customWidth="1"/>
    <col min="1794" max="1794" width="54.140625" style="5" customWidth="1"/>
    <col min="1795" max="1796" width="19.7109375" style="5" customWidth="1"/>
    <col min="1797" max="1797" width="7.28515625" style="5" customWidth="1"/>
    <col min="1798" max="1798" width="9.140625" style="5"/>
    <col min="1799" max="1799" width="48.28515625" style="5" customWidth="1"/>
    <col min="1800" max="1800" width="62.42578125" style="5" customWidth="1"/>
    <col min="1801" max="1801" width="15.28515625" style="5" customWidth="1"/>
    <col min="1802" max="1802" width="5.28515625" style="5" customWidth="1"/>
    <col min="1803" max="1803" width="12.7109375" style="5" bestFit="1" customWidth="1"/>
    <col min="1804" max="2048" width="9.140625" style="5"/>
    <col min="2049" max="2049" width="9.5703125" style="5" customWidth="1"/>
    <col min="2050" max="2050" width="54.140625" style="5" customWidth="1"/>
    <col min="2051" max="2052" width="19.7109375" style="5" customWidth="1"/>
    <col min="2053" max="2053" width="7.28515625" style="5" customWidth="1"/>
    <col min="2054" max="2054" width="9.140625" style="5"/>
    <col min="2055" max="2055" width="48.28515625" style="5" customWidth="1"/>
    <col min="2056" max="2056" width="62.42578125" style="5" customWidth="1"/>
    <col min="2057" max="2057" width="15.28515625" style="5" customWidth="1"/>
    <col min="2058" max="2058" width="5.28515625" style="5" customWidth="1"/>
    <col min="2059" max="2059" width="12.7109375" style="5" bestFit="1" customWidth="1"/>
    <col min="2060" max="2304" width="9.140625" style="5"/>
    <col min="2305" max="2305" width="9.5703125" style="5" customWidth="1"/>
    <col min="2306" max="2306" width="54.140625" style="5" customWidth="1"/>
    <col min="2307" max="2308" width="19.7109375" style="5" customWidth="1"/>
    <col min="2309" max="2309" width="7.28515625" style="5" customWidth="1"/>
    <col min="2310" max="2310" width="9.140625" style="5"/>
    <col min="2311" max="2311" width="48.28515625" style="5" customWidth="1"/>
    <col min="2312" max="2312" width="62.42578125" style="5" customWidth="1"/>
    <col min="2313" max="2313" width="15.28515625" style="5" customWidth="1"/>
    <col min="2314" max="2314" width="5.28515625" style="5" customWidth="1"/>
    <col min="2315" max="2315" width="12.7109375" style="5" bestFit="1" customWidth="1"/>
    <col min="2316" max="2560" width="9.140625" style="5"/>
    <col min="2561" max="2561" width="9.5703125" style="5" customWidth="1"/>
    <col min="2562" max="2562" width="54.140625" style="5" customWidth="1"/>
    <col min="2563" max="2564" width="19.7109375" style="5" customWidth="1"/>
    <col min="2565" max="2565" width="7.28515625" style="5" customWidth="1"/>
    <col min="2566" max="2566" width="9.140625" style="5"/>
    <col min="2567" max="2567" width="48.28515625" style="5" customWidth="1"/>
    <col min="2568" max="2568" width="62.42578125" style="5" customWidth="1"/>
    <col min="2569" max="2569" width="15.28515625" style="5" customWidth="1"/>
    <col min="2570" max="2570" width="5.28515625" style="5" customWidth="1"/>
    <col min="2571" max="2571" width="12.7109375" style="5" bestFit="1" customWidth="1"/>
    <col min="2572" max="2816" width="9.140625" style="5"/>
    <col min="2817" max="2817" width="9.5703125" style="5" customWidth="1"/>
    <col min="2818" max="2818" width="54.140625" style="5" customWidth="1"/>
    <col min="2819" max="2820" width="19.7109375" style="5" customWidth="1"/>
    <col min="2821" max="2821" width="7.28515625" style="5" customWidth="1"/>
    <col min="2822" max="2822" width="9.140625" style="5"/>
    <col min="2823" max="2823" width="48.28515625" style="5" customWidth="1"/>
    <col min="2824" max="2824" width="62.42578125" style="5" customWidth="1"/>
    <col min="2825" max="2825" width="15.28515625" style="5" customWidth="1"/>
    <col min="2826" max="2826" width="5.28515625" style="5" customWidth="1"/>
    <col min="2827" max="2827" width="12.7109375" style="5" bestFit="1" customWidth="1"/>
    <col min="2828" max="3072" width="9.140625" style="5"/>
    <col min="3073" max="3073" width="9.5703125" style="5" customWidth="1"/>
    <col min="3074" max="3074" width="54.140625" style="5" customWidth="1"/>
    <col min="3075" max="3076" width="19.7109375" style="5" customWidth="1"/>
    <col min="3077" max="3077" width="7.28515625" style="5" customWidth="1"/>
    <col min="3078" max="3078" width="9.140625" style="5"/>
    <col min="3079" max="3079" width="48.28515625" style="5" customWidth="1"/>
    <col min="3080" max="3080" width="62.42578125" style="5" customWidth="1"/>
    <col min="3081" max="3081" width="15.28515625" style="5" customWidth="1"/>
    <col min="3082" max="3082" width="5.28515625" style="5" customWidth="1"/>
    <col min="3083" max="3083" width="12.7109375" style="5" bestFit="1" customWidth="1"/>
    <col min="3084" max="3328" width="9.140625" style="5"/>
    <col min="3329" max="3329" width="9.5703125" style="5" customWidth="1"/>
    <col min="3330" max="3330" width="54.140625" style="5" customWidth="1"/>
    <col min="3331" max="3332" width="19.7109375" style="5" customWidth="1"/>
    <col min="3333" max="3333" width="7.28515625" style="5" customWidth="1"/>
    <col min="3334" max="3334" width="9.140625" style="5"/>
    <col min="3335" max="3335" width="48.28515625" style="5" customWidth="1"/>
    <col min="3336" max="3336" width="62.42578125" style="5" customWidth="1"/>
    <col min="3337" max="3337" width="15.28515625" style="5" customWidth="1"/>
    <col min="3338" max="3338" width="5.28515625" style="5" customWidth="1"/>
    <col min="3339" max="3339" width="12.7109375" style="5" bestFit="1" customWidth="1"/>
    <col min="3340" max="3584" width="9.140625" style="5"/>
    <col min="3585" max="3585" width="9.5703125" style="5" customWidth="1"/>
    <col min="3586" max="3586" width="54.140625" style="5" customWidth="1"/>
    <col min="3587" max="3588" width="19.7109375" style="5" customWidth="1"/>
    <col min="3589" max="3589" width="7.28515625" style="5" customWidth="1"/>
    <col min="3590" max="3590" width="9.140625" style="5"/>
    <col min="3591" max="3591" width="48.28515625" style="5" customWidth="1"/>
    <col min="3592" max="3592" width="62.42578125" style="5" customWidth="1"/>
    <col min="3593" max="3593" width="15.28515625" style="5" customWidth="1"/>
    <col min="3594" max="3594" width="5.28515625" style="5" customWidth="1"/>
    <col min="3595" max="3595" width="12.7109375" style="5" bestFit="1" customWidth="1"/>
    <col min="3596" max="3840" width="9.140625" style="5"/>
    <col min="3841" max="3841" width="9.5703125" style="5" customWidth="1"/>
    <col min="3842" max="3842" width="54.140625" style="5" customWidth="1"/>
    <col min="3843" max="3844" width="19.7109375" style="5" customWidth="1"/>
    <col min="3845" max="3845" width="7.28515625" style="5" customWidth="1"/>
    <col min="3846" max="3846" width="9.140625" style="5"/>
    <col min="3847" max="3847" width="48.28515625" style="5" customWidth="1"/>
    <col min="3848" max="3848" width="62.42578125" style="5" customWidth="1"/>
    <col min="3849" max="3849" width="15.28515625" style="5" customWidth="1"/>
    <col min="3850" max="3850" width="5.28515625" style="5" customWidth="1"/>
    <col min="3851" max="3851" width="12.7109375" style="5" bestFit="1" customWidth="1"/>
    <col min="3852" max="4096" width="9.140625" style="5"/>
    <col min="4097" max="4097" width="9.5703125" style="5" customWidth="1"/>
    <col min="4098" max="4098" width="54.140625" style="5" customWidth="1"/>
    <col min="4099" max="4100" width="19.7109375" style="5" customWidth="1"/>
    <col min="4101" max="4101" width="7.28515625" style="5" customWidth="1"/>
    <col min="4102" max="4102" width="9.140625" style="5"/>
    <col min="4103" max="4103" width="48.28515625" style="5" customWidth="1"/>
    <col min="4104" max="4104" width="62.42578125" style="5" customWidth="1"/>
    <col min="4105" max="4105" width="15.28515625" style="5" customWidth="1"/>
    <col min="4106" max="4106" width="5.28515625" style="5" customWidth="1"/>
    <col min="4107" max="4107" width="12.7109375" style="5" bestFit="1" customWidth="1"/>
    <col min="4108" max="4352" width="9.140625" style="5"/>
    <col min="4353" max="4353" width="9.5703125" style="5" customWidth="1"/>
    <col min="4354" max="4354" width="54.140625" style="5" customWidth="1"/>
    <col min="4355" max="4356" width="19.7109375" style="5" customWidth="1"/>
    <col min="4357" max="4357" width="7.28515625" style="5" customWidth="1"/>
    <col min="4358" max="4358" width="9.140625" style="5"/>
    <col min="4359" max="4359" width="48.28515625" style="5" customWidth="1"/>
    <col min="4360" max="4360" width="62.42578125" style="5" customWidth="1"/>
    <col min="4361" max="4361" width="15.28515625" style="5" customWidth="1"/>
    <col min="4362" max="4362" width="5.28515625" style="5" customWidth="1"/>
    <col min="4363" max="4363" width="12.7109375" style="5" bestFit="1" customWidth="1"/>
    <col min="4364" max="4608" width="9.140625" style="5"/>
    <col min="4609" max="4609" width="9.5703125" style="5" customWidth="1"/>
    <col min="4610" max="4610" width="54.140625" style="5" customWidth="1"/>
    <col min="4611" max="4612" width="19.7109375" style="5" customWidth="1"/>
    <col min="4613" max="4613" width="7.28515625" style="5" customWidth="1"/>
    <col min="4614" max="4614" width="9.140625" style="5"/>
    <col min="4615" max="4615" width="48.28515625" style="5" customWidth="1"/>
    <col min="4616" max="4616" width="62.42578125" style="5" customWidth="1"/>
    <col min="4617" max="4617" width="15.28515625" style="5" customWidth="1"/>
    <col min="4618" max="4618" width="5.28515625" style="5" customWidth="1"/>
    <col min="4619" max="4619" width="12.7109375" style="5" bestFit="1" customWidth="1"/>
    <col min="4620" max="4864" width="9.140625" style="5"/>
    <col min="4865" max="4865" width="9.5703125" style="5" customWidth="1"/>
    <col min="4866" max="4866" width="54.140625" style="5" customWidth="1"/>
    <col min="4867" max="4868" width="19.7109375" style="5" customWidth="1"/>
    <col min="4869" max="4869" width="7.28515625" style="5" customWidth="1"/>
    <col min="4870" max="4870" width="9.140625" style="5"/>
    <col min="4871" max="4871" width="48.28515625" style="5" customWidth="1"/>
    <col min="4872" max="4872" width="62.42578125" style="5" customWidth="1"/>
    <col min="4873" max="4873" width="15.28515625" style="5" customWidth="1"/>
    <col min="4874" max="4874" width="5.28515625" style="5" customWidth="1"/>
    <col min="4875" max="4875" width="12.7109375" style="5" bestFit="1" customWidth="1"/>
    <col min="4876" max="5120" width="9.140625" style="5"/>
    <col min="5121" max="5121" width="9.5703125" style="5" customWidth="1"/>
    <col min="5122" max="5122" width="54.140625" style="5" customWidth="1"/>
    <col min="5123" max="5124" width="19.7109375" style="5" customWidth="1"/>
    <col min="5125" max="5125" width="7.28515625" style="5" customWidth="1"/>
    <col min="5126" max="5126" width="9.140625" style="5"/>
    <col min="5127" max="5127" width="48.28515625" style="5" customWidth="1"/>
    <col min="5128" max="5128" width="62.42578125" style="5" customWidth="1"/>
    <col min="5129" max="5129" width="15.28515625" style="5" customWidth="1"/>
    <col min="5130" max="5130" width="5.28515625" style="5" customWidth="1"/>
    <col min="5131" max="5131" width="12.7109375" style="5" bestFit="1" customWidth="1"/>
    <col min="5132" max="5376" width="9.140625" style="5"/>
    <col min="5377" max="5377" width="9.5703125" style="5" customWidth="1"/>
    <col min="5378" max="5378" width="54.140625" style="5" customWidth="1"/>
    <col min="5379" max="5380" width="19.7109375" style="5" customWidth="1"/>
    <col min="5381" max="5381" width="7.28515625" style="5" customWidth="1"/>
    <col min="5382" max="5382" width="9.140625" style="5"/>
    <col min="5383" max="5383" width="48.28515625" style="5" customWidth="1"/>
    <col min="5384" max="5384" width="62.42578125" style="5" customWidth="1"/>
    <col min="5385" max="5385" width="15.28515625" style="5" customWidth="1"/>
    <col min="5386" max="5386" width="5.28515625" style="5" customWidth="1"/>
    <col min="5387" max="5387" width="12.7109375" style="5" bestFit="1" customWidth="1"/>
    <col min="5388" max="5632" width="9.140625" style="5"/>
    <col min="5633" max="5633" width="9.5703125" style="5" customWidth="1"/>
    <col min="5634" max="5634" width="54.140625" style="5" customWidth="1"/>
    <col min="5635" max="5636" width="19.7109375" style="5" customWidth="1"/>
    <col min="5637" max="5637" width="7.28515625" style="5" customWidth="1"/>
    <col min="5638" max="5638" width="9.140625" style="5"/>
    <col min="5639" max="5639" width="48.28515625" style="5" customWidth="1"/>
    <col min="5640" max="5640" width="62.42578125" style="5" customWidth="1"/>
    <col min="5641" max="5641" width="15.28515625" style="5" customWidth="1"/>
    <col min="5642" max="5642" width="5.28515625" style="5" customWidth="1"/>
    <col min="5643" max="5643" width="12.7109375" style="5" bestFit="1" customWidth="1"/>
    <col min="5644" max="5888" width="9.140625" style="5"/>
    <col min="5889" max="5889" width="9.5703125" style="5" customWidth="1"/>
    <col min="5890" max="5890" width="54.140625" style="5" customWidth="1"/>
    <col min="5891" max="5892" width="19.7109375" style="5" customWidth="1"/>
    <col min="5893" max="5893" width="7.28515625" style="5" customWidth="1"/>
    <col min="5894" max="5894" width="9.140625" style="5"/>
    <col min="5895" max="5895" width="48.28515625" style="5" customWidth="1"/>
    <col min="5896" max="5896" width="62.42578125" style="5" customWidth="1"/>
    <col min="5897" max="5897" width="15.28515625" style="5" customWidth="1"/>
    <col min="5898" max="5898" width="5.28515625" style="5" customWidth="1"/>
    <col min="5899" max="5899" width="12.7109375" style="5" bestFit="1" customWidth="1"/>
    <col min="5900" max="6144" width="9.140625" style="5"/>
    <col min="6145" max="6145" width="9.5703125" style="5" customWidth="1"/>
    <col min="6146" max="6146" width="54.140625" style="5" customWidth="1"/>
    <col min="6147" max="6148" width="19.7109375" style="5" customWidth="1"/>
    <col min="6149" max="6149" width="7.28515625" style="5" customWidth="1"/>
    <col min="6150" max="6150" width="9.140625" style="5"/>
    <col min="6151" max="6151" width="48.28515625" style="5" customWidth="1"/>
    <col min="6152" max="6152" width="62.42578125" style="5" customWidth="1"/>
    <col min="6153" max="6153" width="15.28515625" style="5" customWidth="1"/>
    <col min="6154" max="6154" width="5.28515625" style="5" customWidth="1"/>
    <col min="6155" max="6155" width="12.7109375" style="5" bestFit="1" customWidth="1"/>
    <col min="6156" max="6400" width="9.140625" style="5"/>
    <col min="6401" max="6401" width="9.5703125" style="5" customWidth="1"/>
    <col min="6402" max="6402" width="54.140625" style="5" customWidth="1"/>
    <col min="6403" max="6404" width="19.7109375" style="5" customWidth="1"/>
    <col min="6405" max="6405" width="7.28515625" style="5" customWidth="1"/>
    <col min="6406" max="6406" width="9.140625" style="5"/>
    <col min="6407" max="6407" width="48.28515625" style="5" customWidth="1"/>
    <col min="6408" max="6408" width="62.42578125" style="5" customWidth="1"/>
    <col min="6409" max="6409" width="15.28515625" style="5" customWidth="1"/>
    <col min="6410" max="6410" width="5.28515625" style="5" customWidth="1"/>
    <col min="6411" max="6411" width="12.7109375" style="5" bestFit="1" customWidth="1"/>
    <col min="6412" max="6656" width="9.140625" style="5"/>
    <col min="6657" max="6657" width="9.5703125" style="5" customWidth="1"/>
    <col min="6658" max="6658" width="54.140625" style="5" customWidth="1"/>
    <col min="6659" max="6660" width="19.7109375" style="5" customWidth="1"/>
    <col min="6661" max="6661" width="7.28515625" style="5" customWidth="1"/>
    <col min="6662" max="6662" width="9.140625" style="5"/>
    <col min="6663" max="6663" width="48.28515625" style="5" customWidth="1"/>
    <col min="6664" max="6664" width="62.42578125" style="5" customWidth="1"/>
    <col min="6665" max="6665" width="15.28515625" style="5" customWidth="1"/>
    <col min="6666" max="6666" width="5.28515625" style="5" customWidth="1"/>
    <col min="6667" max="6667" width="12.7109375" style="5" bestFit="1" customWidth="1"/>
    <col min="6668" max="6912" width="9.140625" style="5"/>
    <col min="6913" max="6913" width="9.5703125" style="5" customWidth="1"/>
    <col min="6914" max="6914" width="54.140625" style="5" customWidth="1"/>
    <col min="6915" max="6916" width="19.7109375" style="5" customWidth="1"/>
    <col min="6917" max="6917" width="7.28515625" style="5" customWidth="1"/>
    <col min="6918" max="6918" width="9.140625" style="5"/>
    <col min="6919" max="6919" width="48.28515625" style="5" customWidth="1"/>
    <col min="6920" max="6920" width="62.42578125" style="5" customWidth="1"/>
    <col min="6921" max="6921" width="15.28515625" style="5" customWidth="1"/>
    <col min="6922" max="6922" width="5.28515625" style="5" customWidth="1"/>
    <col min="6923" max="6923" width="12.7109375" style="5" bestFit="1" customWidth="1"/>
    <col min="6924" max="7168" width="9.140625" style="5"/>
    <col min="7169" max="7169" width="9.5703125" style="5" customWidth="1"/>
    <col min="7170" max="7170" width="54.140625" style="5" customWidth="1"/>
    <col min="7171" max="7172" width="19.7109375" style="5" customWidth="1"/>
    <col min="7173" max="7173" width="7.28515625" style="5" customWidth="1"/>
    <col min="7174" max="7174" width="9.140625" style="5"/>
    <col min="7175" max="7175" width="48.28515625" style="5" customWidth="1"/>
    <col min="7176" max="7176" width="62.42578125" style="5" customWidth="1"/>
    <col min="7177" max="7177" width="15.28515625" style="5" customWidth="1"/>
    <col min="7178" max="7178" width="5.28515625" style="5" customWidth="1"/>
    <col min="7179" max="7179" width="12.7109375" style="5" bestFit="1" customWidth="1"/>
    <col min="7180" max="7424" width="9.140625" style="5"/>
    <col min="7425" max="7425" width="9.5703125" style="5" customWidth="1"/>
    <col min="7426" max="7426" width="54.140625" style="5" customWidth="1"/>
    <col min="7427" max="7428" width="19.7109375" style="5" customWidth="1"/>
    <col min="7429" max="7429" width="7.28515625" style="5" customWidth="1"/>
    <col min="7430" max="7430" width="9.140625" style="5"/>
    <col min="7431" max="7431" width="48.28515625" style="5" customWidth="1"/>
    <col min="7432" max="7432" width="62.42578125" style="5" customWidth="1"/>
    <col min="7433" max="7433" width="15.28515625" style="5" customWidth="1"/>
    <col min="7434" max="7434" width="5.28515625" style="5" customWidth="1"/>
    <col min="7435" max="7435" width="12.7109375" style="5" bestFit="1" customWidth="1"/>
    <col min="7436" max="7680" width="9.140625" style="5"/>
    <col min="7681" max="7681" width="9.5703125" style="5" customWidth="1"/>
    <col min="7682" max="7682" width="54.140625" style="5" customWidth="1"/>
    <col min="7683" max="7684" width="19.7109375" style="5" customWidth="1"/>
    <col min="7685" max="7685" width="7.28515625" style="5" customWidth="1"/>
    <col min="7686" max="7686" width="9.140625" style="5"/>
    <col min="7687" max="7687" width="48.28515625" style="5" customWidth="1"/>
    <col min="7688" max="7688" width="62.42578125" style="5" customWidth="1"/>
    <col min="7689" max="7689" width="15.28515625" style="5" customWidth="1"/>
    <col min="7690" max="7690" width="5.28515625" style="5" customWidth="1"/>
    <col min="7691" max="7691" width="12.7109375" style="5" bestFit="1" customWidth="1"/>
    <col min="7692" max="7936" width="9.140625" style="5"/>
    <col min="7937" max="7937" width="9.5703125" style="5" customWidth="1"/>
    <col min="7938" max="7938" width="54.140625" style="5" customWidth="1"/>
    <col min="7939" max="7940" width="19.7109375" style="5" customWidth="1"/>
    <col min="7941" max="7941" width="7.28515625" style="5" customWidth="1"/>
    <col min="7942" max="7942" width="9.140625" style="5"/>
    <col min="7943" max="7943" width="48.28515625" style="5" customWidth="1"/>
    <col min="7944" max="7944" width="62.42578125" style="5" customWidth="1"/>
    <col min="7945" max="7945" width="15.28515625" style="5" customWidth="1"/>
    <col min="7946" max="7946" width="5.28515625" style="5" customWidth="1"/>
    <col min="7947" max="7947" width="12.7109375" style="5" bestFit="1" customWidth="1"/>
    <col min="7948" max="8192" width="9.140625" style="5"/>
    <col min="8193" max="8193" width="9.5703125" style="5" customWidth="1"/>
    <col min="8194" max="8194" width="54.140625" style="5" customWidth="1"/>
    <col min="8195" max="8196" width="19.7109375" style="5" customWidth="1"/>
    <col min="8197" max="8197" width="7.28515625" style="5" customWidth="1"/>
    <col min="8198" max="8198" width="9.140625" style="5"/>
    <col min="8199" max="8199" width="48.28515625" style="5" customWidth="1"/>
    <col min="8200" max="8200" width="62.42578125" style="5" customWidth="1"/>
    <col min="8201" max="8201" width="15.28515625" style="5" customWidth="1"/>
    <col min="8202" max="8202" width="5.28515625" style="5" customWidth="1"/>
    <col min="8203" max="8203" width="12.7109375" style="5" bestFit="1" customWidth="1"/>
    <col min="8204" max="8448" width="9.140625" style="5"/>
    <col min="8449" max="8449" width="9.5703125" style="5" customWidth="1"/>
    <col min="8450" max="8450" width="54.140625" style="5" customWidth="1"/>
    <col min="8451" max="8452" width="19.7109375" style="5" customWidth="1"/>
    <col min="8453" max="8453" width="7.28515625" style="5" customWidth="1"/>
    <col min="8454" max="8454" width="9.140625" style="5"/>
    <col min="8455" max="8455" width="48.28515625" style="5" customWidth="1"/>
    <col min="8456" max="8456" width="62.42578125" style="5" customWidth="1"/>
    <col min="8457" max="8457" width="15.28515625" style="5" customWidth="1"/>
    <col min="8458" max="8458" width="5.28515625" style="5" customWidth="1"/>
    <col min="8459" max="8459" width="12.7109375" style="5" bestFit="1" customWidth="1"/>
    <col min="8460" max="8704" width="9.140625" style="5"/>
    <col min="8705" max="8705" width="9.5703125" style="5" customWidth="1"/>
    <col min="8706" max="8706" width="54.140625" style="5" customWidth="1"/>
    <col min="8707" max="8708" width="19.7109375" style="5" customWidth="1"/>
    <col min="8709" max="8709" width="7.28515625" style="5" customWidth="1"/>
    <col min="8710" max="8710" width="9.140625" style="5"/>
    <col min="8711" max="8711" width="48.28515625" style="5" customWidth="1"/>
    <col min="8712" max="8712" width="62.42578125" style="5" customWidth="1"/>
    <col min="8713" max="8713" width="15.28515625" style="5" customWidth="1"/>
    <col min="8714" max="8714" width="5.28515625" style="5" customWidth="1"/>
    <col min="8715" max="8715" width="12.7109375" style="5" bestFit="1" customWidth="1"/>
    <col min="8716" max="8960" width="9.140625" style="5"/>
    <col min="8961" max="8961" width="9.5703125" style="5" customWidth="1"/>
    <col min="8962" max="8962" width="54.140625" style="5" customWidth="1"/>
    <col min="8963" max="8964" width="19.7109375" style="5" customWidth="1"/>
    <col min="8965" max="8965" width="7.28515625" style="5" customWidth="1"/>
    <col min="8966" max="8966" width="9.140625" style="5"/>
    <col min="8967" max="8967" width="48.28515625" style="5" customWidth="1"/>
    <col min="8968" max="8968" width="62.42578125" style="5" customWidth="1"/>
    <col min="8969" max="8969" width="15.28515625" style="5" customWidth="1"/>
    <col min="8970" max="8970" width="5.28515625" style="5" customWidth="1"/>
    <col min="8971" max="8971" width="12.7109375" style="5" bestFit="1" customWidth="1"/>
    <col min="8972" max="9216" width="9.140625" style="5"/>
    <col min="9217" max="9217" width="9.5703125" style="5" customWidth="1"/>
    <col min="9218" max="9218" width="54.140625" style="5" customWidth="1"/>
    <col min="9219" max="9220" width="19.7109375" style="5" customWidth="1"/>
    <col min="9221" max="9221" width="7.28515625" style="5" customWidth="1"/>
    <col min="9222" max="9222" width="9.140625" style="5"/>
    <col min="9223" max="9223" width="48.28515625" style="5" customWidth="1"/>
    <col min="9224" max="9224" width="62.42578125" style="5" customWidth="1"/>
    <col min="9225" max="9225" width="15.28515625" style="5" customWidth="1"/>
    <col min="9226" max="9226" width="5.28515625" style="5" customWidth="1"/>
    <col min="9227" max="9227" width="12.7109375" style="5" bestFit="1" customWidth="1"/>
    <col min="9228" max="9472" width="9.140625" style="5"/>
    <col min="9473" max="9473" width="9.5703125" style="5" customWidth="1"/>
    <col min="9474" max="9474" width="54.140625" style="5" customWidth="1"/>
    <col min="9475" max="9476" width="19.7109375" style="5" customWidth="1"/>
    <col min="9477" max="9477" width="7.28515625" style="5" customWidth="1"/>
    <col min="9478" max="9478" width="9.140625" style="5"/>
    <col min="9479" max="9479" width="48.28515625" style="5" customWidth="1"/>
    <col min="9480" max="9480" width="62.42578125" style="5" customWidth="1"/>
    <col min="9481" max="9481" width="15.28515625" style="5" customWidth="1"/>
    <col min="9482" max="9482" width="5.28515625" style="5" customWidth="1"/>
    <col min="9483" max="9483" width="12.7109375" style="5" bestFit="1" customWidth="1"/>
    <col min="9484" max="9728" width="9.140625" style="5"/>
    <col min="9729" max="9729" width="9.5703125" style="5" customWidth="1"/>
    <col min="9730" max="9730" width="54.140625" style="5" customWidth="1"/>
    <col min="9731" max="9732" width="19.7109375" style="5" customWidth="1"/>
    <col min="9733" max="9733" width="7.28515625" style="5" customWidth="1"/>
    <col min="9734" max="9734" width="9.140625" style="5"/>
    <col min="9735" max="9735" width="48.28515625" style="5" customWidth="1"/>
    <col min="9736" max="9736" width="62.42578125" style="5" customWidth="1"/>
    <col min="9737" max="9737" width="15.28515625" style="5" customWidth="1"/>
    <col min="9738" max="9738" width="5.28515625" style="5" customWidth="1"/>
    <col min="9739" max="9739" width="12.7109375" style="5" bestFit="1" customWidth="1"/>
    <col min="9740" max="9984" width="9.140625" style="5"/>
    <col min="9985" max="9985" width="9.5703125" style="5" customWidth="1"/>
    <col min="9986" max="9986" width="54.140625" style="5" customWidth="1"/>
    <col min="9987" max="9988" width="19.7109375" style="5" customWidth="1"/>
    <col min="9989" max="9989" width="7.28515625" style="5" customWidth="1"/>
    <col min="9990" max="9990" width="9.140625" style="5"/>
    <col min="9991" max="9991" width="48.28515625" style="5" customWidth="1"/>
    <col min="9992" max="9992" width="62.42578125" style="5" customWidth="1"/>
    <col min="9993" max="9993" width="15.28515625" style="5" customWidth="1"/>
    <col min="9994" max="9994" width="5.28515625" style="5" customWidth="1"/>
    <col min="9995" max="9995" width="12.7109375" style="5" bestFit="1" customWidth="1"/>
    <col min="9996" max="10240" width="9.140625" style="5"/>
    <col min="10241" max="10241" width="9.5703125" style="5" customWidth="1"/>
    <col min="10242" max="10242" width="54.140625" style="5" customWidth="1"/>
    <col min="10243" max="10244" width="19.7109375" style="5" customWidth="1"/>
    <col min="10245" max="10245" width="7.28515625" style="5" customWidth="1"/>
    <col min="10246" max="10246" width="9.140625" style="5"/>
    <col min="10247" max="10247" width="48.28515625" style="5" customWidth="1"/>
    <col min="10248" max="10248" width="62.42578125" style="5" customWidth="1"/>
    <col min="10249" max="10249" width="15.28515625" style="5" customWidth="1"/>
    <col min="10250" max="10250" width="5.28515625" style="5" customWidth="1"/>
    <col min="10251" max="10251" width="12.7109375" style="5" bestFit="1" customWidth="1"/>
    <col min="10252" max="10496" width="9.140625" style="5"/>
    <col min="10497" max="10497" width="9.5703125" style="5" customWidth="1"/>
    <col min="10498" max="10498" width="54.140625" style="5" customWidth="1"/>
    <col min="10499" max="10500" width="19.7109375" style="5" customWidth="1"/>
    <col min="10501" max="10501" width="7.28515625" style="5" customWidth="1"/>
    <col min="10502" max="10502" width="9.140625" style="5"/>
    <col min="10503" max="10503" width="48.28515625" style="5" customWidth="1"/>
    <col min="10504" max="10504" width="62.42578125" style="5" customWidth="1"/>
    <col min="10505" max="10505" width="15.28515625" style="5" customWidth="1"/>
    <col min="10506" max="10506" width="5.28515625" style="5" customWidth="1"/>
    <col min="10507" max="10507" width="12.7109375" style="5" bestFit="1" customWidth="1"/>
    <col min="10508" max="10752" width="9.140625" style="5"/>
    <col min="10753" max="10753" width="9.5703125" style="5" customWidth="1"/>
    <col min="10754" max="10754" width="54.140625" style="5" customWidth="1"/>
    <col min="10755" max="10756" width="19.7109375" style="5" customWidth="1"/>
    <col min="10757" max="10757" width="7.28515625" style="5" customWidth="1"/>
    <col min="10758" max="10758" width="9.140625" style="5"/>
    <col min="10759" max="10759" width="48.28515625" style="5" customWidth="1"/>
    <col min="10760" max="10760" width="62.42578125" style="5" customWidth="1"/>
    <col min="10761" max="10761" width="15.28515625" style="5" customWidth="1"/>
    <col min="10762" max="10762" width="5.28515625" style="5" customWidth="1"/>
    <col min="10763" max="10763" width="12.7109375" style="5" bestFit="1" customWidth="1"/>
    <col min="10764" max="11008" width="9.140625" style="5"/>
    <col min="11009" max="11009" width="9.5703125" style="5" customWidth="1"/>
    <col min="11010" max="11010" width="54.140625" style="5" customWidth="1"/>
    <col min="11011" max="11012" width="19.7109375" style="5" customWidth="1"/>
    <col min="11013" max="11013" width="7.28515625" style="5" customWidth="1"/>
    <col min="11014" max="11014" width="9.140625" style="5"/>
    <col min="11015" max="11015" width="48.28515625" style="5" customWidth="1"/>
    <col min="11016" max="11016" width="62.42578125" style="5" customWidth="1"/>
    <col min="11017" max="11017" width="15.28515625" style="5" customWidth="1"/>
    <col min="11018" max="11018" width="5.28515625" style="5" customWidth="1"/>
    <col min="11019" max="11019" width="12.7109375" style="5" bestFit="1" customWidth="1"/>
    <col min="11020" max="11264" width="9.140625" style="5"/>
    <col min="11265" max="11265" width="9.5703125" style="5" customWidth="1"/>
    <col min="11266" max="11266" width="54.140625" style="5" customWidth="1"/>
    <col min="11267" max="11268" width="19.7109375" style="5" customWidth="1"/>
    <col min="11269" max="11269" width="7.28515625" style="5" customWidth="1"/>
    <col min="11270" max="11270" width="9.140625" style="5"/>
    <col min="11271" max="11271" width="48.28515625" style="5" customWidth="1"/>
    <col min="11272" max="11272" width="62.42578125" style="5" customWidth="1"/>
    <col min="11273" max="11273" width="15.28515625" style="5" customWidth="1"/>
    <col min="11274" max="11274" width="5.28515625" style="5" customWidth="1"/>
    <col min="11275" max="11275" width="12.7109375" style="5" bestFit="1" customWidth="1"/>
    <col min="11276" max="11520" width="9.140625" style="5"/>
    <col min="11521" max="11521" width="9.5703125" style="5" customWidth="1"/>
    <col min="11522" max="11522" width="54.140625" style="5" customWidth="1"/>
    <col min="11523" max="11524" width="19.7109375" style="5" customWidth="1"/>
    <col min="11525" max="11525" width="7.28515625" style="5" customWidth="1"/>
    <col min="11526" max="11526" width="9.140625" style="5"/>
    <col min="11527" max="11527" width="48.28515625" style="5" customWidth="1"/>
    <col min="11528" max="11528" width="62.42578125" style="5" customWidth="1"/>
    <col min="11529" max="11529" width="15.28515625" style="5" customWidth="1"/>
    <col min="11530" max="11530" width="5.28515625" style="5" customWidth="1"/>
    <col min="11531" max="11531" width="12.7109375" style="5" bestFit="1" customWidth="1"/>
    <col min="11532" max="11776" width="9.140625" style="5"/>
    <col min="11777" max="11777" width="9.5703125" style="5" customWidth="1"/>
    <col min="11778" max="11778" width="54.140625" style="5" customWidth="1"/>
    <col min="11779" max="11780" width="19.7109375" style="5" customWidth="1"/>
    <col min="11781" max="11781" width="7.28515625" style="5" customWidth="1"/>
    <col min="11782" max="11782" width="9.140625" style="5"/>
    <col min="11783" max="11783" width="48.28515625" style="5" customWidth="1"/>
    <col min="11784" max="11784" width="62.42578125" style="5" customWidth="1"/>
    <col min="11785" max="11785" width="15.28515625" style="5" customWidth="1"/>
    <col min="11786" max="11786" width="5.28515625" style="5" customWidth="1"/>
    <col min="11787" max="11787" width="12.7109375" style="5" bestFit="1" customWidth="1"/>
    <col min="11788" max="12032" width="9.140625" style="5"/>
    <col min="12033" max="12033" width="9.5703125" style="5" customWidth="1"/>
    <col min="12034" max="12034" width="54.140625" style="5" customWidth="1"/>
    <col min="12035" max="12036" width="19.7109375" style="5" customWidth="1"/>
    <col min="12037" max="12037" width="7.28515625" style="5" customWidth="1"/>
    <col min="12038" max="12038" width="9.140625" style="5"/>
    <col min="12039" max="12039" width="48.28515625" style="5" customWidth="1"/>
    <col min="12040" max="12040" width="62.42578125" style="5" customWidth="1"/>
    <col min="12041" max="12041" width="15.28515625" style="5" customWidth="1"/>
    <col min="12042" max="12042" width="5.28515625" style="5" customWidth="1"/>
    <col min="12043" max="12043" width="12.7109375" style="5" bestFit="1" customWidth="1"/>
    <col min="12044" max="12288" width="9.140625" style="5"/>
    <col min="12289" max="12289" width="9.5703125" style="5" customWidth="1"/>
    <col min="12290" max="12290" width="54.140625" style="5" customWidth="1"/>
    <col min="12291" max="12292" width="19.7109375" style="5" customWidth="1"/>
    <col min="12293" max="12293" width="7.28515625" style="5" customWidth="1"/>
    <col min="12294" max="12294" width="9.140625" style="5"/>
    <col min="12295" max="12295" width="48.28515625" style="5" customWidth="1"/>
    <col min="12296" max="12296" width="62.42578125" style="5" customWidth="1"/>
    <col min="12297" max="12297" width="15.28515625" style="5" customWidth="1"/>
    <col min="12298" max="12298" width="5.28515625" style="5" customWidth="1"/>
    <col min="12299" max="12299" width="12.7109375" style="5" bestFit="1" customWidth="1"/>
    <col min="12300" max="12544" width="9.140625" style="5"/>
    <col min="12545" max="12545" width="9.5703125" style="5" customWidth="1"/>
    <col min="12546" max="12546" width="54.140625" style="5" customWidth="1"/>
    <col min="12547" max="12548" width="19.7109375" style="5" customWidth="1"/>
    <col min="12549" max="12549" width="7.28515625" style="5" customWidth="1"/>
    <col min="12550" max="12550" width="9.140625" style="5"/>
    <col min="12551" max="12551" width="48.28515625" style="5" customWidth="1"/>
    <col min="12552" max="12552" width="62.42578125" style="5" customWidth="1"/>
    <col min="12553" max="12553" width="15.28515625" style="5" customWidth="1"/>
    <col min="12554" max="12554" width="5.28515625" style="5" customWidth="1"/>
    <col min="12555" max="12555" width="12.7109375" style="5" bestFit="1" customWidth="1"/>
    <col min="12556" max="12800" width="9.140625" style="5"/>
    <col min="12801" max="12801" width="9.5703125" style="5" customWidth="1"/>
    <col min="12802" max="12802" width="54.140625" style="5" customWidth="1"/>
    <col min="12803" max="12804" width="19.7109375" style="5" customWidth="1"/>
    <col min="12805" max="12805" width="7.28515625" style="5" customWidth="1"/>
    <col min="12806" max="12806" width="9.140625" style="5"/>
    <col min="12807" max="12807" width="48.28515625" style="5" customWidth="1"/>
    <col min="12808" max="12808" width="62.42578125" style="5" customWidth="1"/>
    <col min="12809" max="12809" width="15.28515625" style="5" customWidth="1"/>
    <col min="12810" max="12810" width="5.28515625" style="5" customWidth="1"/>
    <col min="12811" max="12811" width="12.7109375" style="5" bestFit="1" customWidth="1"/>
    <col min="12812" max="13056" width="9.140625" style="5"/>
    <col min="13057" max="13057" width="9.5703125" style="5" customWidth="1"/>
    <col min="13058" max="13058" width="54.140625" style="5" customWidth="1"/>
    <col min="13059" max="13060" width="19.7109375" style="5" customWidth="1"/>
    <col min="13061" max="13061" width="7.28515625" style="5" customWidth="1"/>
    <col min="13062" max="13062" width="9.140625" style="5"/>
    <col min="13063" max="13063" width="48.28515625" style="5" customWidth="1"/>
    <col min="13064" max="13064" width="62.42578125" style="5" customWidth="1"/>
    <col min="13065" max="13065" width="15.28515625" style="5" customWidth="1"/>
    <col min="13066" max="13066" width="5.28515625" style="5" customWidth="1"/>
    <col min="13067" max="13067" width="12.7109375" style="5" bestFit="1" customWidth="1"/>
    <col min="13068" max="13312" width="9.140625" style="5"/>
    <col min="13313" max="13313" width="9.5703125" style="5" customWidth="1"/>
    <col min="13314" max="13314" width="54.140625" style="5" customWidth="1"/>
    <col min="13315" max="13316" width="19.7109375" style="5" customWidth="1"/>
    <col min="13317" max="13317" width="7.28515625" style="5" customWidth="1"/>
    <col min="13318" max="13318" width="9.140625" style="5"/>
    <col min="13319" max="13319" width="48.28515625" style="5" customWidth="1"/>
    <col min="13320" max="13320" width="62.42578125" style="5" customWidth="1"/>
    <col min="13321" max="13321" width="15.28515625" style="5" customWidth="1"/>
    <col min="13322" max="13322" width="5.28515625" style="5" customWidth="1"/>
    <col min="13323" max="13323" width="12.7109375" style="5" bestFit="1" customWidth="1"/>
    <col min="13324" max="13568" width="9.140625" style="5"/>
    <col min="13569" max="13569" width="9.5703125" style="5" customWidth="1"/>
    <col min="13570" max="13570" width="54.140625" style="5" customWidth="1"/>
    <col min="13571" max="13572" width="19.7109375" style="5" customWidth="1"/>
    <col min="13573" max="13573" width="7.28515625" style="5" customWidth="1"/>
    <col min="13574" max="13574" width="9.140625" style="5"/>
    <col min="13575" max="13575" width="48.28515625" style="5" customWidth="1"/>
    <col min="13576" max="13576" width="62.42578125" style="5" customWidth="1"/>
    <col min="13577" max="13577" width="15.28515625" style="5" customWidth="1"/>
    <col min="13578" max="13578" width="5.28515625" style="5" customWidth="1"/>
    <col min="13579" max="13579" width="12.7109375" style="5" bestFit="1" customWidth="1"/>
    <col min="13580" max="13824" width="9.140625" style="5"/>
    <col min="13825" max="13825" width="9.5703125" style="5" customWidth="1"/>
    <col min="13826" max="13826" width="54.140625" style="5" customWidth="1"/>
    <col min="13827" max="13828" width="19.7109375" style="5" customWidth="1"/>
    <col min="13829" max="13829" width="7.28515625" style="5" customWidth="1"/>
    <col min="13830" max="13830" width="9.140625" style="5"/>
    <col min="13831" max="13831" width="48.28515625" style="5" customWidth="1"/>
    <col min="13832" max="13832" width="62.42578125" style="5" customWidth="1"/>
    <col min="13833" max="13833" width="15.28515625" style="5" customWidth="1"/>
    <col min="13834" max="13834" width="5.28515625" style="5" customWidth="1"/>
    <col min="13835" max="13835" width="12.7109375" style="5" bestFit="1" customWidth="1"/>
    <col min="13836" max="14080" width="9.140625" style="5"/>
    <col min="14081" max="14081" width="9.5703125" style="5" customWidth="1"/>
    <col min="14082" max="14082" width="54.140625" style="5" customWidth="1"/>
    <col min="14083" max="14084" width="19.7109375" style="5" customWidth="1"/>
    <col min="14085" max="14085" width="7.28515625" style="5" customWidth="1"/>
    <col min="14086" max="14086" width="9.140625" style="5"/>
    <col min="14087" max="14087" width="48.28515625" style="5" customWidth="1"/>
    <col min="14088" max="14088" width="62.42578125" style="5" customWidth="1"/>
    <col min="14089" max="14089" width="15.28515625" style="5" customWidth="1"/>
    <col min="14090" max="14090" width="5.28515625" style="5" customWidth="1"/>
    <col min="14091" max="14091" width="12.7109375" style="5" bestFit="1" customWidth="1"/>
    <col min="14092" max="14336" width="9.140625" style="5"/>
    <col min="14337" max="14337" width="9.5703125" style="5" customWidth="1"/>
    <col min="14338" max="14338" width="54.140625" style="5" customWidth="1"/>
    <col min="14339" max="14340" width="19.7109375" style="5" customWidth="1"/>
    <col min="14341" max="14341" width="7.28515625" style="5" customWidth="1"/>
    <col min="14342" max="14342" width="9.140625" style="5"/>
    <col min="14343" max="14343" width="48.28515625" style="5" customWidth="1"/>
    <col min="14344" max="14344" width="62.42578125" style="5" customWidth="1"/>
    <col min="14345" max="14345" width="15.28515625" style="5" customWidth="1"/>
    <col min="14346" max="14346" width="5.28515625" style="5" customWidth="1"/>
    <col min="14347" max="14347" width="12.7109375" style="5" bestFit="1" customWidth="1"/>
    <col min="14348" max="14592" width="9.140625" style="5"/>
    <col min="14593" max="14593" width="9.5703125" style="5" customWidth="1"/>
    <col min="14594" max="14594" width="54.140625" style="5" customWidth="1"/>
    <col min="14595" max="14596" width="19.7109375" style="5" customWidth="1"/>
    <col min="14597" max="14597" width="7.28515625" style="5" customWidth="1"/>
    <col min="14598" max="14598" width="9.140625" style="5"/>
    <col min="14599" max="14599" width="48.28515625" style="5" customWidth="1"/>
    <col min="14600" max="14600" width="62.42578125" style="5" customWidth="1"/>
    <col min="14601" max="14601" width="15.28515625" style="5" customWidth="1"/>
    <col min="14602" max="14602" width="5.28515625" style="5" customWidth="1"/>
    <col min="14603" max="14603" width="12.7109375" style="5" bestFit="1" customWidth="1"/>
    <col min="14604" max="14848" width="9.140625" style="5"/>
    <col min="14849" max="14849" width="9.5703125" style="5" customWidth="1"/>
    <col min="14850" max="14850" width="54.140625" style="5" customWidth="1"/>
    <col min="14851" max="14852" width="19.7109375" style="5" customWidth="1"/>
    <col min="14853" max="14853" width="7.28515625" style="5" customWidth="1"/>
    <col min="14854" max="14854" width="9.140625" style="5"/>
    <col min="14855" max="14855" width="48.28515625" style="5" customWidth="1"/>
    <col min="14856" max="14856" width="62.42578125" style="5" customWidth="1"/>
    <col min="14857" max="14857" width="15.28515625" style="5" customWidth="1"/>
    <col min="14858" max="14858" width="5.28515625" style="5" customWidth="1"/>
    <col min="14859" max="14859" width="12.7109375" style="5" bestFit="1" customWidth="1"/>
    <col min="14860" max="15104" width="9.140625" style="5"/>
    <col min="15105" max="15105" width="9.5703125" style="5" customWidth="1"/>
    <col min="15106" max="15106" width="54.140625" style="5" customWidth="1"/>
    <col min="15107" max="15108" width="19.7109375" style="5" customWidth="1"/>
    <col min="15109" max="15109" width="7.28515625" style="5" customWidth="1"/>
    <col min="15110" max="15110" width="9.140625" style="5"/>
    <col min="15111" max="15111" width="48.28515625" style="5" customWidth="1"/>
    <col min="15112" max="15112" width="62.42578125" style="5" customWidth="1"/>
    <col min="15113" max="15113" width="15.28515625" style="5" customWidth="1"/>
    <col min="15114" max="15114" width="5.28515625" style="5" customWidth="1"/>
    <col min="15115" max="15115" width="12.7109375" style="5" bestFit="1" customWidth="1"/>
    <col min="15116" max="15360" width="9.140625" style="5"/>
    <col min="15361" max="15361" width="9.5703125" style="5" customWidth="1"/>
    <col min="15362" max="15362" width="54.140625" style="5" customWidth="1"/>
    <col min="15363" max="15364" width="19.7109375" style="5" customWidth="1"/>
    <col min="15365" max="15365" width="7.28515625" style="5" customWidth="1"/>
    <col min="15366" max="15366" width="9.140625" style="5"/>
    <col min="15367" max="15367" width="48.28515625" style="5" customWidth="1"/>
    <col min="15368" max="15368" width="62.42578125" style="5" customWidth="1"/>
    <col min="15369" max="15369" width="15.28515625" style="5" customWidth="1"/>
    <col min="15370" max="15370" width="5.28515625" style="5" customWidth="1"/>
    <col min="15371" max="15371" width="12.7109375" style="5" bestFit="1" customWidth="1"/>
    <col min="15372" max="15616" width="9.140625" style="5"/>
    <col min="15617" max="15617" width="9.5703125" style="5" customWidth="1"/>
    <col min="15618" max="15618" width="54.140625" style="5" customWidth="1"/>
    <col min="15619" max="15620" width="19.7109375" style="5" customWidth="1"/>
    <col min="15621" max="15621" width="7.28515625" style="5" customWidth="1"/>
    <col min="15622" max="15622" width="9.140625" style="5"/>
    <col min="15623" max="15623" width="48.28515625" style="5" customWidth="1"/>
    <col min="15624" max="15624" width="62.42578125" style="5" customWidth="1"/>
    <col min="15625" max="15625" width="15.28515625" style="5" customWidth="1"/>
    <col min="15626" max="15626" width="5.28515625" style="5" customWidth="1"/>
    <col min="15627" max="15627" width="12.7109375" style="5" bestFit="1" customWidth="1"/>
    <col min="15628" max="15872" width="9.140625" style="5"/>
    <col min="15873" max="15873" width="9.5703125" style="5" customWidth="1"/>
    <col min="15874" max="15874" width="54.140625" style="5" customWidth="1"/>
    <col min="15875" max="15876" width="19.7109375" style="5" customWidth="1"/>
    <col min="15877" max="15877" width="7.28515625" style="5" customWidth="1"/>
    <col min="15878" max="15878" width="9.140625" style="5"/>
    <col min="15879" max="15879" width="48.28515625" style="5" customWidth="1"/>
    <col min="15880" max="15880" width="62.42578125" style="5" customWidth="1"/>
    <col min="15881" max="15881" width="15.28515625" style="5" customWidth="1"/>
    <col min="15882" max="15882" width="5.28515625" style="5" customWidth="1"/>
    <col min="15883" max="15883" width="12.7109375" style="5" bestFit="1" customWidth="1"/>
    <col min="15884" max="16128" width="9.140625" style="5"/>
    <col min="16129" max="16129" width="9.5703125" style="5" customWidth="1"/>
    <col min="16130" max="16130" width="54.140625" style="5" customWidth="1"/>
    <col min="16131" max="16132" width="19.7109375" style="5" customWidth="1"/>
    <col min="16133" max="16133" width="7.28515625" style="5" customWidth="1"/>
    <col min="16134" max="16134" width="9.140625" style="5"/>
    <col min="16135" max="16135" width="48.28515625" style="5" customWidth="1"/>
    <col min="16136" max="16136" width="62.42578125" style="5" customWidth="1"/>
    <col min="16137" max="16137" width="15.28515625" style="5" customWidth="1"/>
    <col min="16138" max="16138" width="5.28515625" style="5" customWidth="1"/>
    <col min="16139" max="16139" width="12.7109375" style="5" bestFit="1" customWidth="1"/>
    <col min="16140" max="16384" width="9.140625" style="5"/>
  </cols>
  <sheetData>
    <row r="1" spans="1:7" ht="21.75" customHeight="1">
      <c r="F1" s="9"/>
      <c r="G1" s="9"/>
    </row>
    <row r="2" spans="1:7" ht="18" customHeight="1">
      <c r="A2" s="1"/>
      <c r="B2" s="2" t="s">
        <v>74</v>
      </c>
      <c r="C2" s="36" t="s">
        <v>159</v>
      </c>
      <c r="D2" s="37" t="s">
        <v>1</v>
      </c>
      <c r="E2" s="38"/>
    </row>
    <row r="3" spans="1:7" ht="18" customHeight="1">
      <c r="A3" s="1"/>
      <c r="B3" s="6" t="s">
        <v>75</v>
      </c>
      <c r="C3" s="39"/>
      <c r="D3" s="40"/>
      <c r="E3" s="39"/>
      <c r="F3" s="9"/>
      <c r="G3" s="9"/>
    </row>
    <row r="4" spans="1:7" ht="18" customHeight="1">
      <c r="A4" s="1"/>
      <c r="B4" s="10" t="s">
        <v>76</v>
      </c>
      <c r="C4" s="39"/>
      <c r="D4" s="40"/>
      <c r="E4" s="39"/>
      <c r="F4" s="41"/>
    </row>
    <row r="5" spans="1:7" ht="18" customHeight="1">
      <c r="A5" s="1"/>
      <c r="B5" s="11" t="s">
        <v>77</v>
      </c>
      <c r="C5" s="12">
        <v>0</v>
      </c>
      <c r="D5" s="13">
        <v>0</v>
      </c>
      <c r="E5" s="12"/>
    </row>
    <row r="6" spans="1:7" ht="18" customHeight="1">
      <c r="A6" s="1"/>
      <c r="B6" s="11" t="s">
        <v>78</v>
      </c>
      <c r="C6" s="12">
        <v>0</v>
      </c>
      <c r="D6" s="13">
        <v>0</v>
      </c>
      <c r="E6" s="12"/>
    </row>
    <row r="7" spans="1:7" ht="18" customHeight="1">
      <c r="A7" s="1"/>
      <c r="B7" s="11" t="s">
        <v>79</v>
      </c>
      <c r="C7" s="12">
        <v>1497727.42</v>
      </c>
      <c r="D7" s="13">
        <v>612192.1</v>
      </c>
      <c r="E7" s="12"/>
    </row>
    <row r="8" spans="1:7" ht="18" customHeight="1">
      <c r="A8" s="1"/>
      <c r="B8" s="11" t="s">
        <v>80</v>
      </c>
      <c r="C8" s="12">
        <v>3115019.23</v>
      </c>
      <c r="D8" s="13">
        <v>3021240.72</v>
      </c>
      <c r="E8" s="12"/>
    </row>
    <row r="9" spans="1:7" ht="18" customHeight="1">
      <c r="A9" s="1"/>
      <c r="B9" s="11" t="s">
        <v>81</v>
      </c>
      <c r="C9" s="12">
        <v>213885.32</v>
      </c>
      <c r="D9" s="13">
        <v>94522.4</v>
      </c>
      <c r="E9" s="12"/>
    </row>
    <row r="10" spans="1:7" ht="18" customHeight="1">
      <c r="A10" s="1"/>
      <c r="B10" s="14" t="s">
        <v>82</v>
      </c>
      <c r="C10" s="15">
        <f>SUM(C5:C9)</f>
        <v>4826631.9700000007</v>
      </c>
      <c r="D10" s="16">
        <f>SUM(D5:D9)</f>
        <v>3727955.22</v>
      </c>
      <c r="E10" s="15"/>
    </row>
    <row r="11" spans="1:7" ht="18" customHeight="1">
      <c r="A11" s="1"/>
      <c r="B11" s="10" t="s">
        <v>83</v>
      </c>
      <c r="C11" s="39"/>
      <c r="D11" s="40"/>
      <c r="E11" s="39"/>
    </row>
    <row r="12" spans="1:7" ht="18" customHeight="1">
      <c r="A12" s="1"/>
      <c r="B12" s="11" t="s">
        <v>84</v>
      </c>
      <c r="C12" s="12">
        <v>47040271.899999999</v>
      </c>
      <c r="D12" s="13">
        <v>37988938.219999999</v>
      </c>
      <c r="E12" s="12"/>
    </row>
    <row r="13" spans="1:7" ht="18" customHeight="1">
      <c r="A13" s="1"/>
      <c r="B13" s="11" t="s">
        <v>85</v>
      </c>
      <c r="C13" s="12">
        <v>3251400.13</v>
      </c>
      <c r="D13" s="13">
        <v>2747068.06</v>
      </c>
      <c r="E13" s="12"/>
    </row>
    <row r="14" spans="1:7" ht="18" customHeight="1">
      <c r="A14" s="1"/>
      <c r="B14" s="11" t="s">
        <v>86</v>
      </c>
      <c r="C14" s="12">
        <v>651240.59</v>
      </c>
      <c r="D14" s="13">
        <v>656768.96</v>
      </c>
      <c r="E14" s="12"/>
    </row>
    <row r="15" spans="1:7" ht="18" customHeight="1">
      <c r="A15" s="1"/>
      <c r="B15" s="11" t="s">
        <v>87</v>
      </c>
      <c r="C15" s="12">
        <v>723270.47</v>
      </c>
      <c r="D15" s="13">
        <v>710384.87</v>
      </c>
      <c r="E15" s="12"/>
    </row>
    <row r="16" spans="1:7" ht="18" customHeight="1">
      <c r="A16" s="1"/>
      <c r="B16" s="11" t="s">
        <v>88</v>
      </c>
      <c r="C16" s="12">
        <v>184350.51</v>
      </c>
      <c r="D16" s="13">
        <v>182485.24</v>
      </c>
      <c r="E16" s="12"/>
    </row>
    <row r="17" spans="1:5" ht="18" customHeight="1">
      <c r="A17" s="1"/>
      <c r="B17" s="11" t="s">
        <v>89</v>
      </c>
      <c r="C17" s="12">
        <v>1320832.68</v>
      </c>
      <c r="D17" s="13">
        <v>1763371.48</v>
      </c>
      <c r="E17" s="12"/>
    </row>
    <row r="18" spans="1:5" ht="18" customHeight="1">
      <c r="A18" s="1"/>
      <c r="B18" s="11" t="s">
        <v>90</v>
      </c>
      <c r="C18" s="12">
        <v>0</v>
      </c>
      <c r="D18" s="13">
        <v>211.22</v>
      </c>
      <c r="E18" s="12"/>
    </row>
    <row r="19" spans="1:5" ht="18" customHeight="1">
      <c r="A19" s="1"/>
      <c r="B19" s="14" t="s">
        <v>91</v>
      </c>
      <c r="C19" s="15">
        <f>SUM(C12:C18)</f>
        <v>53171366.280000001</v>
      </c>
      <c r="D19" s="16">
        <f>SUM(D12:D18)</f>
        <v>44049228.049999997</v>
      </c>
      <c r="E19" s="15"/>
    </row>
    <row r="20" spans="1:5" ht="18" customHeight="1">
      <c r="A20" s="1"/>
      <c r="B20" s="10" t="s">
        <v>92</v>
      </c>
      <c r="C20" s="42">
        <v>155251.15</v>
      </c>
      <c r="D20" s="43">
        <v>133731.15</v>
      </c>
      <c r="E20" s="42"/>
    </row>
    <row r="21" spans="1:5" ht="18" customHeight="1">
      <c r="A21" s="1"/>
      <c r="B21" s="10" t="s">
        <v>93</v>
      </c>
      <c r="C21" s="15">
        <f>SUM(C20)</f>
        <v>155251.15</v>
      </c>
      <c r="D21" s="16">
        <f>SUM(D20)</f>
        <v>133731.15</v>
      </c>
      <c r="E21" s="15"/>
    </row>
    <row r="22" spans="1:5" ht="18" customHeight="1">
      <c r="A22" s="1"/>
      <c r="B22" s="6" t="s">
        <v>94</v>
      </c>
      <c r="C22" s="18">
        <f>C10+C19+C21</f>
        <v>58153249.399999999</v>
      </c>
      <c r="D22" s="19">
        <f>D10+D19+D21</f>
        <v>47910914.419999994</v>
      </c>
      <c r="E22" s="18"/>
    </row>
    <row r="23" spans="1:5" ht="18" customHeight="1">
      <c r="A23" s="1"/>
      <c r="B23" s="6" t="s">
        <v>95</v>
      </c>
      <c r="C23" s="39"/>
      <c r="D23" s="40"/>
      <c r="E23" s="39"/>
    </row>
    <row r="24" spans="1:5" ht="18" customHeight="1">
      <c r="A24" s="1"/>
      <c r="B24" s="10" t="s">
        <v>96</v>
      </c>
      <c r="C24" s="15">
        <v>0</v>
      </c>
      <c r="D24" s="16">
        <v>0</v>
      </c>
      <c r="E24" s="15"/>
    </row>
    <row r="25" spans="1:5" ht="25.5" customHeight="1">
      <c r="A25" s="1"/>
      <c r="B25" s="10" t="s">
        <v>97</v>
      </c>
      <c r="C25" s="39"/>
      <c r="D25" s="40"/>
      <c r="E25" s="39"/>
    </row>
    <row r="26" spans="1:5" ht="18" customHeight="1">
      <c r="A26" s="1"/>
      <c r="B26" s="11" t="s">
        <v>98</v>
      </c>
      <c r="C26" s="12">
        <v>33428113.93</v>
      </c>
      <c r="D26" s="13">
        <v>16734540.92</v>
      </c>
      <c r="E26" s="12"/>
    </row>
    <row r="27" spans="1:5" ht="18" customHeight="1">
      <c r="A27" s="1"/>
      <c r="B27" s="11" t="s">
        <v>99</v>
      </c>
      <c r="C27" s="12">
        <v>7742210.0800000001</v>
      </c>
      <c r="D27" s="13">
        <v>7503926.1500000004</v>
      </c>
      <c r="E27" s="12"/>
    </row>
    <row r="28" spans="1:5" ht="18" customHeight="1">
      <c r="A28" s="1"/>
      <c r="B28" s="11" t="s">
        <v>100</v>
      </c>
      <c r="C28" s="12">
        <v>5265820.4400000004</v>
      </c>
      <c r="D28" s="13">
        <v>5414624.3399999999</v>
      </c>
      <c r="E28" s="12"/>
    </row>
    <row r="29" spans="1:5" ht="18" customHeight="1">
      <c r="A29" s="1"/>
      <c r="B29" s="11" t="s">
        <v>101</v>
      </c>
      <c r="C29" s="12">
        <v>9760.34</v>
      </c>
      <c r="D29" s="13">
        <v>0</v>
      </c>
      <c r="E29" s="12"/>
    </row>
    <row r="30" spans="1:5" ht="18" customHeight="1">
      <c r="A30" s="1"/>
      <c r="B30" s="11" t="s">
        <v>102</v>
      </c>
      <c r="C30" s="12">
        <v>20161</v>
      </c>
      <c r="D30" s="13">
        <v>583076.1</v>
      </c>
      <c r="E30" s="12"/>
    </row>
    <row r="31" spans="1:5" ht="18" customHeight="1">
      <c r="A31" s="1"/>
      <c r="B31" s="11" t="s">
        <v>103</v>
      </c>
      <c r="C31" s="12">
        <v>63927.34</v>
      </c>
      <c r="D31" s="13">
        <v>2262</v>
      </c>
      <c r="E31" s="12"/>
    </row>
    <row r="32" spans="1:5" ht="18" customHeight="1">
      <c r="A32" s="1"/>
      <c r="B32" s="11" t="s">
        <v>104</v>
      </c>
      <c r="C32" s="12">
        <v>0</v>
      </c>
      <c r="D32" s="13">
        <v>0</v>
      </c>
      <c r="E32" s="12"/>
    </row>
    <row r="33" spans="1:8" ht="18" customHeight="1">
      <c r="A33" s="1"/>
      <c r="B33" s="11" t="s">
        <v>105</v>
      </c>
      <c r="C33" s="12">
        <v>2026911.46</v>
      </c>
      <c r="D33" s="13">
        <v>1873281.75</v>
      </c>
      <c r="E33" s="12"/>
    </row>
    <row r="34" spans="1:8" ht="18" customHeight="1">
      <c r="A34" s="1"/>
      <c r="B34" s="11" t="s">
        <v>106</v>
      </c>
      <c r="C34" s="12">
        <v>2292727.2200000002</v>
      </c>
      <c r="D34" s="13">
        <v>2185617.9900000002</v>
      </c>
      <c r="E34" s="12"/>
    </row>
    <row r="35" spans="1:8" ht="26.25" customHeight="1">
      <c r="A35" s="1"/>
      <c r="B35" s="14" t="s">
        <v>107</v>
      </c>
      <c r="C35" s="15">
        <f>SUM(C26:C34)</f>
        <v>50849631.810000002</v>
      </c>
      <c r="D35" s="16">
        <f>SUM(D26:D34)</f>
        <v>34297329.25</v>
      </c>
      <c r="E35" s="15"/>
    </row>
    <row r="36" spans="1:8" ht="18" customHeight="1">
      <c r="A36" s="1"/>
      <c r="B36" s="10" t="s">
        <v>108</v>
      </c>
      <c r="C36" s="12">
        <v>0</v>
      </c>
      <c r="D36" s="13">
        <v>0</v>
      </c>
      <c r="E36" s="12"/>
    </row>
    <row r="37" spans="1:8" ht="18" customHeight="1">
      <c r="A37" s="1"/>
      <c r="B37" s="10" t="s">
        <v>109</v>
      </c>
      <c r="C37" s="15">
        <f>SUM(C36)</f>
        <v>0</v>
      </c>
      <c r="D37" s="16">
        <f>SUM(D36)</f>
        <v>0</v>
      </c>
      <c r="E37" s="15"/>
    </row>
    <row r="38" spans="1:8" ht="18" customHeight="1">
      <c r="A38" s="1"/>
      <c r="B38" s="10" t="s">
        <v>110</v>
      </c>
      <c r="C38" s="39"/>
      <c r="D38" s="40"/>
      <c r="E38" s="39"/>
      <c r="H38" s="44"/>
    </row>
    <row r="39" spans="1:8" ht="18" customHeight="1">
      <c r="A39" s="1"/>
      <c r="B39" s="11" t="s">
        <v>111</v>
      </c>
      <c r="C39" s="12">
        <v>72538412.409999996</v>
      </c>
      <c r="D39" s="13">
        <v>76765462.5</v>
      </c>
      <c r="E39" s="12"/>
    </row>
    <row r="40" spans="1:8" ht="18" customHeight="1">
      <c r="A40" s="1"/>
      <c r="B40" s="11" t="s">
        <v>112</v>
      </c>
      <c r="C40" s="12">
        <v>0</v>
      </c>
      <c r="D40" s="13">
        <v>0</v>
      </c>
      <c r="E40" s="12"/>
      <c r="G40" s="45"/>
      <c r="H40" s="12"/>
    </row>
    <row r="41" spans="1:8" ht="18" customHeight="1">
      <c r="A41" s="1"/>
      <c r="B41" s="14" t="s">
        <v>113</v>
      </c>
      <c r="C41" s="15">
        <f>SUM(C39:C40)</f>
        <v>72538412.409999996</v>
      </c>
      <c r="D41" s="16">
        <f>SUM(D39:D40)</f>
        <v>76765462.5</v>
      </c>
      <c r="E41" s="15"/>
      <c r="G41" s="45"/>
      <c r="H41" s="12"/>
    </row>
    <row r="42" spans="1:8" ht="18" customHeight="1">
      <c r="A42" s="1"/>
      <c r="B42" s="6" t="s">
        <v>114</v>
      </c>
      <c r="C42" s="18">
        <f>C24+C35+C41</f>
        <v>123388044.22</v>
      </c>
      <c r="D42" s="19">
        <f>D24+D35+D41</f>
        <v>111062791.75</v>
      </c>
      <c r="E42" s="18"/>
      <c r="G42" s="46"/>
      <c r="H42" s="15"/>
    </row>
    <row r="43" spans="1:8" ht="18" customHeight="1">
      <c r="A43" s="1"/>
      <c r="B43" s="47" t="s">
        <v>115</v>
      </c>
      <c r="C43" s="15">
        <f>C44</f>
        <v>15806.71</v>
      </c>
      <c r="D43" s="16">
        <f>D44</f>
        <v>35858.019999999997</v>
      </c>
      <c r="E43" s="15"/>
    </row>
    <row r="44" spans="1:8" ht="18" customHeight="1">
      <c r="A44" s="1"/>
      <c r="B44" s="11" t="s">
        <v>116</v>
      </c>
      <c r="C44" s="48">
        <v>15806.71</v>
      </c>
      <c r="D44" s="49">
        <v>35858.019999999997</v>
      </c>
      <c r="E44" s="12"/>
    </row>
    <row r="45" spans="1:8" ht="18" customHeight="1">
      <c r="A45" s="1"/>
      <c r="B45" s="47" t="s">
        <v>117</v>
      </c>
      <c r="C45" s="15">
        <f>C46</f>
        <v>1472404.36</v>
      </c>
      <c r="D45" s="16">
        <f>D46</f>
        <v>1075238.23</v>
      </c>
      <c r="E45" s="15"/>
    </row>
    <row r="46" spans="1:8" ht="18" customHeight="1">
      <c r="A46" s="1"/>
      <c r="B46" s="11" t="s">
        <v>118</v>
      </c>
      <c r="C46" s="12">
        <v>1472404.36</v>
      </c>
      <c r="D46" s="13">
        <v>1075238.23</v>
      </c>
      <c r="E46" s="12"/>
    </row>
    <row r="47" spans="1:8" ht="18" customHeight="1">
      <c r="A47" s="1"/>
      <c r="B47" s="24" t="s">
        <v>119</v>
      </c>
      <c r="C47" s="25">
        <f>C10+C19+C21+C24+C35+C37+C41+C43+C45</f>
        <v>183029504.69000003</v>
      </c>
      <c r="D47" s="26">
        <f>D10+D19+D21+D24+D35+D37+D41+D43+D45</f>
        <v>160084802.41999999</v>
      </c>
      <c r="E47" s="12"/>
      <c r="H47" s="23"/>
    </row>
    <row r="48" spans="1:8" s="54" customFormat="1" ht="18" customHeight="1">
      <c r="A48" s="50"/>
      <c r="B48" s="51" t="s">
        <v>120</v>
      </c>
      <c r="C48" s="52">
        <v>17116377.75</v>
      </c>
      <c r="D48" s="53">
        <v>17116377.75</v>
      </c>
      <c r="E48" s="12"/>
    </row>
    <row r="49" spans="1:7" ht="18" customHeight="1">
      <c r="A49" s="1"/>
      <c r="B49" s="45"/>
      <c r="C49" s="45"/>
      <c r="D49" s="45"/>
      <c r="E49" s="45"/>
    </row>
    <row r="50" spans="1:7" ht="18" customHeight="1">
      <c r="A50" s="1"/>
      <c r="B50" s="2" t="s">
        <v>121</v>
      </c>
      <c r="C50" s="36" t="s">
        <v>159</v>
      </c>
      <c r="D50" s="37" t="s">
        <v>1</v>
      </c>
      <c r="E50" s="38"/>
      <c r="F50" s="9"/>
      <c r="G50" s="9"/>
    </row>
    <row r="51" spans="1:7" ht="18" customHeight="1">
      <c r="A51" s="1"/>
      <c r="B51" s="6" t="s">
        <v>122</v>
      </c>
      <c r="C51" s="39"/>
      <c r="D51" s="40"/>
      <c r="E51" s="39"/>
      <c r="F51" s="9"/>
      <c r="G51" s="9"/>
    </row>
    <row r="52" spans="1:7" ht="18" customHeight="1">
      <c r="A52" s="1"/>
      <c r="B52" s="10" t="s">
        <v>123</v>
      </c>
      <c r="C52" s="48">
        <v>3842170.47</v>
      </c>
      <c r="D52" s="49">
        <v>3842170.47</v>
      </c>
      <c r="E52" s="15"/>
    </row>
    <row r="53" spans="1:7" ht="18" customHeight="1">
      <c r="A53" s="1"/>
      <c r="B53" s="10" t="s">
        <v>124</v>
      </c>
      <c r="C53" s="55"/>
      <c r="D53" s="56"/>
      <c r="E53" s="39"/>
    </row>
    <row r="54" spans="1:7" ht="18" customHeight="1">
      <c r="A54" s="1"/>
      <c r="B54" s="11" t="s">
        <v>125</v>
      </c>
      <c r="C54" s="48">
        <v>1196530.22</v>
      </c>
      <c r="D54" s="49">
        <v>1198427.23</v>
      </c>
      <c r="E54" s="12"/>
    </row>
    <row r="55" spans="1:7" ht="18" customHeight="1">
      <c r="A55" s="1"/>
      <c r="B55" s="11" t="s">
        <v>126</v>
      </c>
      <c r="C55" s="48">
        <v>56343737.299999997</v>
      </c>
      <c r="D55" s="49">
        <v>33534794.329999998</v>
      </c>
      <c r="E55" s="12"/>
    </row>
    <row r="56" spans="1:7" ht="27" customHeight="1">
      <c r="A56" s="1"/>
      <c r="B56" s="11" t="s">
        <v>127</v>
      </c>
      <c r="C56" s="48">
        <v>16395710.68</v>
      </c>
      <c r="D56" s="49">
        <v>16836302</v>
      </c>
      <c r="E56" s="12"/>
    </row>
    <row r="57" spans="1:7" ht="18" customHeight="1">
      <c r="A57" s="1"/>
      <c r="B57" s="14" t="s">
        <v>128</v>
      </c>
      <c r="C57" s="15">
        <f>SUM(C54:C56)</f>
        <v>73935978.199999988</v>
      </c>
      <c r="D57" s="16">
        <f>SUM(D54:D56)</f>
        <v>51569523.559999995</v>
      </c>
      <c r="E57" s="15"/>
    </row>
    <row r="58" spans="1:7" ht="18" customHeight="1">
      <c r="A58" s="1"/>
      <c r="B58" s="10" t="s">
        <v>129</v>
      </c>
      <c r="C58" s="39"/>
      <c r="D58" s="40"/>
      <c r="E58" s="39"/>
    </row>
    <row r="59" spans="1:7" ht="18" customHeight="1">
      <c r="A59" s="1"/>
      <c r="B59" s="11" t="s">
        <v>130</v>
      </c>
      <c r="C59" s="12">
        <v>6103766.4100000001</v>
      </c>
      <c r="D59" s="13">
        <v>8449172.6699999999</v>
      </c>
      <c r="E59" s="12"/>
      <c r="F59" s="57"/>
      <c r="G59" s="54"/>
    </row>
    <row r="60" spans="1:7" ht="18" customHeight="1">
      <c r="A60" s="1"/>
      <c r="B60" s="11" t="s">
        <v>131</v>
      </c>
      <c r="C60" s="12">
        <v>21481937.079999998</v>
      </c>
      <c r="D60" s="13">
        <v>35617707.009999998</v>
      </c>
      <c r="E60" s="12"/>
      <c r="F60" s="54"/>
      <c r="G60" s="54"/>
    </row>
    <row r="61" spans="1:7" ht="18" customHeight="1">
      <c r="A61" s="1"/>
      <c r="B61" s="11" t="s">
        <v>132</v>
      </c>
      <c r="C61" s="12">
        <v>0</v>
      </c>
      <c r="D61" s="13">
        <v>0</v>
      </c>
      <c r="E61" s="12"/>
      <c r="F61" s="54"/>
      <c r="G61" s="54"/>
    </row>
    <row r="62" spans="1:7" ht="18" customHeight="1">
      <c r="A62" s="1"/>
      <c r="B62" s="14" t="s">
        <v>133</v>
      </c>
      <c r="C62" s="15">
        <f>C59+C60+C61</f>
        <v>27585703.489999998</v>
      </c>
      <c r="D62" s="16">
        <f>D59+D60+D61</f>
        <v>44066879.68</v>
      </c>
      <c r="E62" s="15"/>
      <c r="F62" s="54"/>
      <c r="G62" s="54"/>
    </row>
    <row r="63" spans="1:7" ht="18" customHeight="1">
      <c r="A63" s="1"/>
      <c r="B63" s="6" t="s">
        <v>134</v>
      </c>
      <c r="C63" s="18">
        <f>C52+C57+C62</f>
        <v>105363852.15999998</v>
      </c>
      <c r="D63" s="19">
        <f>D52+D57+D62</f>
        <v>99478573.709999993</v>
      </c>
      <c r="E63" s="18"/>
      <c r="F63" s="57"/>
      <c r="G63" s="58"/>
    </row>
    <row r="64" spans="1:7" ht="18" customHeight="1">
      <c r="A64" s="1"/>
      <c r="B64" s="6" t="s">
        <v>135</v>
      </c>
      <c r="C64" s="59">
        <v>1813465.67</v>
      </c>
      <c r="D64" s="60">
        <v>1521833.71</v>
      </c>
      <c r="E64" s="15"/>
      <c r="G64" s="23"/>
    </row>
    <row r="65" spans="1:10" ht="18" customHeight="1">
      <c r="A65" s="1"/>
      <c r="B65" s="6" t="s">
        <v>136</v>
      </c>
      <c r="C65" s="18">
        <f>C64</f>
        <v>1813465.67</v>
      </c>
      <c r="D65" s="19">
        <f>D64</f>
        <v>1521833.71</v>
      </c>
      <c r="E65" s="18"/>
      <c r="F65" s="57"/>
      <c r="G65" s="58"/>
    </row>
    <row r="66" spans="1:10" s="63" customFormat="1" ht="27.75" customHeight="1">
      <c r="A66" s="50"/>
      <c r="B66" s="27" t="s">
        <v>137</v>
      </c>
      <c r="C66" s="15">
        <v>0</v>
      </c>
      <c r="D66" s="16">
        <v>0</v>
      </c>
      <c r="E66" s="59"/>
      <c r="F66" s="61"/>
      <c r="G66" s="62"/>
    </row>
    <row r="67" spans="1:10" ht="38.25" customHeight="1">
      <c r="A67" s="1"/>
      <c r="B67" s="27" t="s">
        <v>138</v>
      </c>
      <c r="C67" s="39"/>
      <c r="D67" s="40"/>
      <c r="E67" s="39"/>
    </row>
    <row r="68" spans="1:10" ht="18" customHeight="1">
      <c r="A68" s="1"/>
      <c r="B68" s="11" t="s">
        <v>139</v>
      </c>
      <c r="C68" s="48">
        <v>621469.18999999994</v>
      </c>
      <c r="D68" s="49">
        <v>820948.19</v>
      </c>
      <c r="E68" s="12"/>
    </row>
    <row r="69" spans="1:10" ht="18" customHeight="1">
      <c r="A69" s="1"/>
      <c r="B69" s="11" t="s">
        <v>140</v>
      </c>
      <c r="C69" s="48">
        <v>0</v>
      </c>
      <c r="D69" s="49">
        <v>0</v>
      </c>
      <c r="E69" s="12"/>
    </row>
    <row r="70" spans="1:10" ht="18" customHeight="1">
      <c r="A70" s="1"/>
      <c r="B70" s="11" t="s">
        <v>141</v>
      </c>
      <c r="C70" s="48">
        <v>1942527</v>
      </c>
      <c r="D70" s="49">
        <v>2002902</v>
      </c>
      <c r="E70" s="12"/>
    </row>
    <row r="71" spans="1:10" ht="18" customHeight="1">
      <c r="A71" s="1"/>
      <c r="B71" s="11" t="s">
        <v>142</v>
      </c>
      <c r="C71" s="48">
        <v>148510.41</v>
      </c>
      <c r="D71" s="49">
        <v>11567.5</v>
      </c>
      <c r="E71" s="12"/>
    </row>
    <row r="72" spans="1:10" ht="18" customHeight="1">
      <c r="A72" s="1"/>
      <c r="B72" s="11" t="s">
        <v>143</v>
      </c>
      <c r="C72" s="48">
        <v>0</v>
      </c>
      <c r="D72" s="49">
        <v>0</v>
      </c>
      <c r="E72" s="12"/>
    </row>
    <row r="73" spans="1:10" ht="18" customHeight="1">
      <c r="A73" s="1"/>
      <c r="B73" s="11" t="s">
        <v>144</v>
      </c>
      <c r="C73" s="48">
        <v>4025538.79</v>
      </c>
      <c r="D73" s="49">
        <v>128145.75</v>
      </c>
      <c r="E73" s="12"/>
    </row>
    <row r="74" spans="1:10" ht="18" customHeight="1">
      <c r="A74" s="1"/>
      <c r="B74" s="11" t="s">
        <v>145</v>
      </c>
      <c r="C74" s="48">
        <v>14116.38</v>
      </c>
      <c r="D74" s="49">
        <v>13816.38</v>
      </c>
      <c r="E74" s="12"/>
    </row>
    <row r="75" spans="1:10" ht="18" customHeight="1">
      <c r="A75" s="1"/>
      <c r="B75" s="11" t="s">
        <v>146</v>
      </c>
      <c r="C75" s="48">
        <v>0</v>
      </c>
      <c r="D75" s="49">
        <v>0</v>
      </c>
      <c r="E75" s="12"/>
    </row>
    <row r="76" spans="1:10" ht="18" customHeight="1">
      <c r="A76" s="1"/>
      <c r="B76" s="11" t="s">
        <v>147</v>
      </c>
      <c r="C76" s="48">
        <v>3912607.53</v>
      </c>
      <c r="D76" s="49">
        <v>3103935.62</v>
      </c>
      <c r="E76" s="12"/>
      <c r="G76" s="34"/>
      <c r="H76" s="64"/>
    </row>
    <row r="77" spans="1:10" ht="18" customHeight="1">
      <c r="A77" s="1"/>
      <c r="B77" s="11" t="s">
        <v>148</v>
      </c>
      <c r="C77" s="48">
        <v>92835.87</v>
      </c>
      <c r="D77" s="49">
        <v>4078.76</v>
      </c>
      <c r="E77" s="12"/>
      <c r="G77" s="65"/>
      <c r="H77" s="66"/>
    </row>
    <row r="78" spans="1:10" ht="18" customHeight="1">
      <c r="A78" s="1"/>
      <c r="B78" s="11" t="s">
        <v>149</v>
      </c>
      <c r="C78" s="48">
        <v>0</v>
      </c>
      <c r="D78" s="49">
        <v>0</v>
      </c>
      <c r="E78" s="12"/>
      <c r="G78" s="67"/>
      <c r="H78" s="68"/>
    </row>
    <row r="79" spans="1:10" ht="18" customHeight="1">
      <c r="A79" s="1"/>
      <c r="B79" s="11" t="s">
        <v>150</v>
      </c>
      <c r="C79" s="48">
        <v>6122585.3099999996</v>
      </c>
      <c r="D79" s="49">
        <v>5492211.2400000002</v>
      </c>
      <c r="E79" s="12"/>
      <c r="G79" s="67"/>
      <c r="H79" s="68"/>
      <c r="J79" s="69"/>
    </row>
    <row r="80" spans="1:10" ht="25.5" customHeight="1">
      <c r="A80" s="1"/>
      <c r="B80" s="6" t="s">
        <v>151</v>
      </c>
      <c r="C80" s="70">
        <f>SUM(C68:C79)</f>
        <v>16880190.48</v>
      </c>
      <c r="D80" s="71">
        <f>SUM(D68:D79)</f>
        <v>11577605.439999999</v>
      </c>
      <c r="E80" s="18"/>
      <c r="G80" s="67"/>
      <c r="H80" s="68"/>
    </row>
    <row r="81" spans="1:9" ht="27.75" customHeight="1">
      <c r="A81" s="1"/>
      <c r="B81" s="27" t="s">
        <v>152</v>
      </c>
      <c r="C81" s="70">
        <f>C82+C83</f>
        <v>42010683.900000006</v>
      </c>
      <c r="D81" s="71">
        <f>D82+D83</f>
        <v>29756040.859999999</v>
      </c>
      <c r="E81" s="18"/>
      <c r="G81" s="65"/>
      <c r="H81" s="68"/>
    </row>
    <row r="82" spans="1:9" ht="18" customHeight="1">
      <c r="A82" s="1"/>
      <c r="B82" s="11" t="s">
        <v>153</v>
      </c>
      <c r="C82" s="12">
        <v>23735963.890000001</v>
      </c>
      <c r="D82" s="13">
        <v>14745293.74</v>
      </c>
      <c r="E82" s="12"/>
    </row>
    <row r="83" spans="1:9" ht="18" customHeight="1">
      <c r="A83" s="1"/>
      <c r="B83" s="11" t="s">
        <v>154</v>
      </c>
      <c r="C83" s="12">
        <v>18274720.010000002</v>
      </c>
      <c r="D83" s="13">
        <v>15010747.119999999</v>
      </c>
      <c r="E83" s="12"/>
      <c r="F83" s="57"/>
    </row>
    <row r="84" spans="1:9" ht="38.25" customHeight="1">
      <c r="A84" s="1"/>
      <c r="B84" s="27" t="s">
        <v>155</v>
      </c>
      <c r="C84" s="70">
        <f>C85</f>
        <v>16961312.489999998</v>
      </c>
      <c r="D84" s="71">
        <f>D85</f>
        <v>17750748.699999999</v>
      </c>
      <c r="E84" s="18"/>
    </row>
    <row r="85" spans="1:9" ht="24.75" customHeight="1">
      <c r="A85" s="1"/>
      <c r="B85" s="11" t="s">
        <v>156</v>
      </c>
      <c r="C85" s="48">
        <v>16961312.489999998</v>
      </c>
      <c r="D85" s="13">
        <v>17750748.699999999</v>
      </c>
      <c r="E85" s="12"/>
    </row>
    <row r="86" spans="1:9" ht="18" customHeight="1">
      <c r="A86" s="1"/>
      <c r="B86" s="24" t="s">
        <v>157</v>
      </c>
      <c r="C86" s="25">
        <f>C63+C80+C81+C84+C64</f>
        <v>183029504.69999999</v>
      </c>
      <c r="D86" s="26">
        <f>D63+D80+D81+D84+D64</f>
        <v>160084802.41999999</v>
      </c>
      <c r="E86" s="12"/>
      <c r="H86" s="72"/>
    </row>
    <row r="87" spans="1:9" ht="18" customHeight="1">
      <c r="A87" s="1"/>
      <c r="B87" s="51" t="s">
        <v>158</v>
      </c>
      <c r="C87" s="73">
        <v>17116377.75</v>
      </c>
      <c r="D87" s="74">
        <v>17116377.75</v>
      </c>
      <c r="E87" s="75"/>
      <c r="H87" s="76"/>
    </row>
    <row r="88" spans="1:9" ht="15">
      <c r="I88" s="72"/>
    </row>
  </sheetData>
  <pageMargins left="0" right="0" top="0" bottom="0" header="0" footer="0"/>
  <pageSetup paperSize="8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Conto Economico 2022</vt:lpstr>
      <vt:lpstr>Stato Patrimoniale 2022</vt:lpstr>
      <vt:lpstr>'Stato Patrimoniale 2022'!_Toc2593541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melania.bilardo</dc:creator>
  <cp:lastModifiedBy>Maio Michela</cp:lastModifiedBy>
  <dcterms:created xsi:type="dcterms:W3CDTF">2022-05-23T09:32:23Z</dcterms:created>
  <dcterms:modified xsi:type="dcterms:W3CDTF">2023-05-31T06:16:01Z</dcterms:modified>
</cp:coreProperties>
</file>